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1640"/>
  </bookViews>
  <sheets>
    <sheet name="1 курс набор 2021 г." sheetId="1" r:id="rId1"/>
    <sheet name="2 курс набор 2021 г." sheetId="6" r:id="rId2"/>
    <sheet name="3 курс набор 2021 г  " sheetId="8" r:id="rId3"/>
    <sheet name="4 курс набор 2021 г " sheetId="7" r:id="rId4"/>
  </sheets>
  <definedNames>
    <definedName name="_ftn1" localSheetId="0">'1 курс набор 2021 г.'!#REF!</definedName>
    <definedName name="_ftn1" localSheetId="1">'2 курс набор 2021 г.'!#REF!</definedName>
    <definedName name="_ftn1" localSheetId="2">'3 курс набор 2021 г  '!#REF!</definedName>
    <definedName name="_ftn1" localSheetId="3">'4 курс набор 2021 г '!#REF!</definedName>
    <definedName name="_ftnref1" localSheetId="0">'1 курс набор 2021 г.'!$BG$10</definedName>
    <definedName name="_ftnref1" localSheetId="1">'2 курс набор 2021 г.'!$BF$10</definedName>
    <definedName name="_ftnref1" localSheetId="2">'3 курс набор 2021 г  '!$BG$10</definedName>
    <definedName name="_ftnref1" localSheetId="3">'4 курс набор 2021 г '!$BG$10</definedName>
  </definedNames>
  <calcPr calcId="124519" refMode="R1C1"/>
</workbook>
</file>

<file path=xl/calcChain.xml><?xml version="1.0" encoding="utf-8"?>
<calcChain xmlns="http://schemas.openxmlformats.org/spreadsheetml/2006/main">
  <c r="AO86" i="7"/>
  <c r="AU83"/>
  <c r="AV82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AO15"/>
  <c r="AN15"/>
  <c r="AM15"/>
  <c r="AL15"/>
  <c r="AO43"/>
  <c r="AN43"/>
  <c r="AM43"/>
  <c r="AL43"/>
  <c r="AK43"/>
  <c r="AJ43"/>
  <c r="AI43"/>
  <c r="AI15" s="1"/>
  <c r="AH43"/>
  <c r="AH15" s="1"/>
  <c r="AG43"/>
  <c r="AF43"/>
  <c r="AE43"/>
  <c r="AE15" s="1"/>
  <c r="AD43"/>
  <c r="AD15" s="1"/>
  <c r="AC43"/>
  <c r="AB43"/>
  <c r="Z43"/>
  <c r="Z15" s="1"/>
  <c r="Y43"/>
  <c r="AK15"/>
  <c r="AJ15"/>
  <c r="AG15"/>
  <c r="AF15"/>
  <c r="AC15"/>
  <c r="AB15"/>
  <c r="Y15"/>
  <c r="AU15"/>
  <c r="AT15"/>
  <c r="AS15"/>
  <c r="AR15"/>
  <c r="AQ15"/>
  <c r="AP15"/>
  <c r="X45"/>
  <c r="AV65"/>
  <c r="AV69"/>
  <c r="AV54"/>
  <c r="AV53"/>
  <c r="AV68"/>
  <c r="AV67"/>
  <c r="AV66"/>
  <c r="AV64"/>
  <c r="AV63"/>
  <c r="AV62"/>
  <c r="AV61"/>
  <c r="AV60"/>
  <c r="AV59"/>
  <c r="AV58"/>
  <c r="AV57"/>
  <c r="AV56"/>
  <c r="AV55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AV75"/>
  <c r="AV74"/>
  <c r="AV73"/>
  <c r="AV72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AA43" s="1"/>
  <c r="AA15" s="1"/>
  <c r="Z70"/>
  <c r="AV70" s="1"/>
  <c r="Y70"/>
  <c r="X70"/>
  <c r="X43" s="1"/>
  <c r="X15" s="1"/>
  <c r="AV80"/>
  <c r="AV79"/>
  <c r="AV78"/>
  <c r="AV77"/>
  <c r="AV76"/>
  <c r="AV42"/>
  <c r="AV41"/>
  <c r="AV40"/>
  <c r="AV39"/>
  <c r="AV38"/>
  <c r="AV37"/>
  <c r="AV34"/>
  <c r="AV33"/>
  <c r="AV32"/>
  <c r="AV31"/>
  <c r="AV30"/>
  <c r="AV29"/>
  <c r="AV28"/>
  <c r="AV27"/>
  <c r="AV26"/>
  <c r="AV25"/>
  <c r="AV24"/>
  <c r="AV23"/>
  <c r="AV22"/>
  <c r="AV21"/>
  <c r="AV20"/>
  <c r="AV19"/>
  <c r="V77"/>
  <c r="AU80"/>
  <c r="V76"/>
  <c r="V75"/>
  <c r="V74"/>
  <c r="V73"/>
  <c r="V72"/>
  <c r="V71"/>
  <c r="V70"/>
  <c r="V79"/>
  <c r="V78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S81"/>
  <c r="P81"/>
  <c r="L81"/>
  <c r="J81"/>
  <c r="I81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V18"/>
  <c r="U18"/>
  <c r="T18"/>
  <c r="S18"/>
  <c r="R18"/>
  <c r="Q18"/>
  <c r="P18"/>
  <c r="O18"/>
  <c r="N18"/>
  <c r="M18"/>
  <c r="L18"/>
  <c r="K18"/>
  <c r="J18"/>
  <c r="I18"/>
  <c r="H18"/>
  <c r="G18"/>
  <c r="F18"/>
  <c r="V17"/>
  <c r="E18"/>
  <c r="U17"/>
  <c r="T17"/>
  <c r="S17"/>
  <c r="R17"/>
  <c r="Q17"/>
  <c r="P17"/>
  <c r="P15" s="1"/>
  <c r="O17"/>
  <c r="N17"/>
  <c r="M17"/>
  <c r="L17"/>
  <c r="L15" s="1"/>
  <c r="K17"/>
  <c r="J17"/>
  <c r="J15" s="1"/>
  <c r="I17"/>
  <c r="H17"/>
  <c r="G17"/>
  <c r="F17"/>
  <c r="E17"/>
  <c r="T15"/>
  <c r="T81" s="1"/>
  <c r="S15"/>
  <c r="I15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AV51"/>
  <c r="AA52"/>
  <c r="AV52" s="1"/>
  <c r="T43"/>
  <c r="S43"/>
  <c r="P43"/>
  <c r="N43"/>
  <c r="N15" s="1"/>
  <c r="N81" s="1"/>
  <c r="L43"/>
  <c r="K43"/>
  <c r="J43"/>
  <c r="I43"/>
  <c r="U54"/>
  <c r="T54"/>
  <c r="S54"/>
  <c r="R54"/>
  <c r="Q54"/>
  <c r="P54"/>
  <c r="O54"/>
  <c r="N54"/>
  <c r="M54"/>
  <c r="L54"/>
  <c r="K54"/>
  <c r="J54"/>
  <c r="I54"/>
  <c r="H54"/>
  <c r="G54"/>
  <c r="F54"/>
  <c r="E54"/>
  <c r="U53"/>
  <c r="T53"/>
  <c r="S53"/>
  <c r="R53"/>
  <c r="Q53"/>
  <c r="P53"/>
  <c r="O53"/>
  <c r="N53"/>
  <c r="M53"/>
  <c r="L53"/>
  <c r="K53"/>
  <c r="J53"/>
  <c r="I53"/>
  <c r="H53"/>
  <c r="G53"/>
  <c r="F53"/>
  <c r="E53"/>
  <c r="V66"/>
  <c r="V56"/>
  <c r="V55"/>
  <c r="V64"/>
  <c r="V63"/>
  <c r="U45"/>
  <c r="U43" s="1"/>
  <c r="T45"/>
  <c r="S45"/>
  <c r="R45"/>
  <c r="R43" s="1"/>
  <c r="Q45"/>
  <c r="Q43" s="1"/>
  <c r="Q15" s="1"/>
  <c r="Q81" s="1"/>
  <c r="P45"/>
  <c r="O45"/>
  <c r="O43" s="1"/>
  <c r="O15" s="1"/>
  <c r="O81" s="1"/>
  <c r="N45"/>
  <c r="M45"/>
  <c r="M43" s="1"/>
  <c r="M15" s="1"/>
  <c r="M81" s="1"/>
  <c r="L45"/>
  <c r="K45"/>
  <c r="J45"/>
  <c r="I45"/>
  <c r="H45"/>
  <c r="H43" s="1"/>
  <c r="G45"/>
  <c r="G43" s="1"/>
  <c r="G15" s="1"/>
  <c r="G81" s="1"/>
  <c r="F45"/>
  <c r="F43" s="1"/>
  <c r="F15" s="1"/>
  <c r="F81" s="1"/>
  <c r="E45"/>
  <c r="E43" s="1"/>
  <c r="V51"/>
  <c r="V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Z46"/>
  <c r="Y46"/>
  <c r="X46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Z45"/>
  <c r="Y45"/>
  <c r="U46"/>
  <c r="T46"/>
  <c r="S46"/>
  <c r="R46"/>
  <c r="Q46"/>
  <c r="P46"/>
  <c r="O46"/>
  <c r="N46"/>
  <c r="M46"/>
  <c r="L46"/>
  <c r="K46"/>
  <c r="J46"/>
  <c r="I46"/>
  <c r="H46"/>
  <c r="G46"/>
  <c r="F46"/>
  <c r="E46"/>
  <c r="V48"/>
  <c r="V47"/>
  <c r="V65"/>
  <c r="V62"/>
  <c r="V61"/>
  <c r="V60"/>
  <c r="V59"/>
  <c r="V58"/>
  <c r="V57"/>
  <c r="V50"/>
  <c r="V49"/>
  <c r="V42"/>
  <c r="V41"/>
  <c r="V40"/>
  <c r="V39"/>
  <c r="AU42"/>
  <c r="AU41"/>
  <c r="AU40"/>
  <c r="AU39"/>
  <c r="V24"/>
  <c r="V23"/>
  <c r="V22"/>
  <c r="V21"/>
  <c r="V55" i="8"/>
  <c r="V54"/>
  <c r="V53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AW30" s="1"/>
  <c r="Y30"/>
  <c r="X30"/>
  <c r="AV32"/>
  <c r="AU32"/>
  <c r="AT32"/>
  <c r="AS32"/>
  <c r="AR32"/>
  <c r="AQ32"/>
  <c r="AP32"/>
  <c r="AO32"/>
  <c r="AN32"/>
  <c r="AM32"/>
  <c r="AL32"/>
  <c r="AK32"/>
  <c r="AV31"/>
  <c r="AU31"/>
  <c r="AT31"/>
  <c r="AS31"/>
  <c r="AR31"/>
  <c r="AQ31"/>
  <c r="AP31"/>
  <c r="AO31"/>
  <c r="AN31"/>
  <c r="AM31"/>
  <c r="AL31"/>
  <c r="AK31"/>
  <c r="AJ31"/>
  <c r="AW35"/>
  <c r="AC31"/>
  <c r="AW55"/>
  <c r="AW54"/>
  <c r="AW53"/>
  <c r="AW51"/>
  <c r="AW48"/>
  <c r="AW46"/>
  <c r="AW45"/>
  <c r="AW32"/>
  <c r="AN15"/>
  <c r="AM15"/>
  <c r="AS29"/>
  <c r="AS15" s="1"/>
  <c r="AQ29"/>
  <c r="AQ15" s="1"/>
  <c r="AP29"/>
  <c r="AP15" s="1"/>
  <c r="AO29"/>
  <c r="AO15" s="1"/>
  <c r="AN29"/>
  <c r="AM29"/>
  <c r="AK29"/>
  <c r="AK15" s="1"/>
  <c r="X31"/>
  <c r="AV47"/>
  <c r="AV29" s="1"/>
  <c r="AV15" s="1"/>
  <c r="AU47"/>
  <c r="AU29" s="1"/>
  <c r="AU15" s="1"/>
  <c r="AT47"/>
  <c r="AT29" s="1"/>
  <c r="AT15" s="1"/>
  <c r="AS47"/>
  <c r="AR47"/>
  <c r="AR29" s="1"/>
  <c r="AR15" s="1"/>
  <c r="AQ47"/>
  <c r="AP47"/>
  <c r="AO47"/>
  <c r="AN47"/>
  <c r="AM47"/>
  <c r="AL47"/>
  <c r="AK47"/>
  <c r="AJ47"/>
  <c r="AI47"/>
  <c r="AI29" s="1"/>
  <c r="AI15" s="1"/>
  <c r="AH47"/>
  <c r="AH29" s="1"/>
  <c r="AH15" s="1"/>
  <c r="AG47"/>
  <c r="AG29" s="1"/>
  <c r="AG15" s="1"/>
  <c r="AF47"/>
  <c r="AF29" s="1"/>
  <c r="AF15" s="1"/>
  <c r="AE47"/>
  <c r="AE29" s="1"/>
  <c r="AE15" s="1"/>
  <c r="AD47"/>
  <c r="AD29" s="1"/>
  <c r="AD15" s="1"/>
  <c r="AC47"/>
  <c r="AC29" s="1"/>
  <c r="AC15" s="1"/>
  <c r="AB47"/>
  <c r="AB29" s="1"/>
  <c r="AB15" s="1"/>
  <c r="AA47"/>
  <c r="AA29" s="1"/>
  <c r="AA15" s="1"/>
  <c r="Z47"/>
  <c r="Z29" s="1"/>
  <c r="Z15" s="1"/>
  <c r="Y47"/>
  <c r="Y29" s="1"/>
  <c r="Y15" s="1"/>
  <c r="X47"/>
  <c r="X29" s="1"/>
  <c r="X15" s="1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AW17" s="1"/>
  <c r="Y1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AW1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V27"/>
  <c r="AW27"/>
  <c r="V28"/>
  <c r="AW28"/>
  <c r="U48"/>
  <c r="U30" s="1"/>
  <c r="U16" s="1"/>
  <c r="U47"/>
  <c r="U29" s="1"/>
  <c r="U15" s="1"/>
  <c r="V52"/>
  <c r="V51"/>
  <c r="X48"/>
  <c r="I57"/>
  <c r="AW52"/>
  <c r="AW50"/>
  <c r="AW49"/>
  <c r="V40"/>
  <c r="U18"/>
  <c r="U32"/>
  <c r="U31"/>
  <c r="V39"/>
  <c r="AW44"/>
  <c r="AW43"/>
  <c r="AW42"/>
  <c r="AW41"/>
  <c r="AW40"/>
  <c r="AW39"/>
  <c r="AW38"/>
  <c r="AW37"/>
  <c r="AW34"/>
  <c r="AW33"/>
  <c r="AW36"/>
  <c r="V33"/>
  <c r="AV18"/>
  <c r="AU18"/>
  <c r="AT18"/>
  <c r="AS18"/>
  <c r="AR18"/>
  <c r="AQ18"/>
  <c r="AP18"/>
  <c r="AO18"/>
  <c r="AN18"/>
  <c r="AM18"/>
  <c r="AL18"/>
  <c r="AK18"/>
  <c r="AW22"/>
  <c r="AW21"/>
  <c r="AW20"/>
  <c r="AW19"/>
  <c r="AW24"/>
  <c r="AW23"/>
  <c r="T57"/>
  <c r="S57"/>
  <c r="R57"/>
  <c r="Q57"/>
  <c r="P57"/>
  <c r="O57"/>
  <c r="N57"/>
  <c r="M57"/>
  <c r="L57"/>
  <c r="K57"/>
  <c r="J57"/>
  <c r="H57"/>
  <c r="G57"/>
  <c r="F57"/>
  <c r="E57"/>
  <c r="V50"/>
  <c r="V49"/>
  <c r="V41"/>
  <c r="AW47" i="6"/>
  <c r="AS48"/>
  <c r="AT48"/>
  <c r="AT47"/>
  <c r="AU47"/>
  <c r="AU46"/>
  <c r="AW46"/>
  <c r="AW48"/>
  <c r="AW62"/>
  <c r="AW60"/>
  <c r="AW58"/>
  <c r="AW56"/>
  <c r="AW54"/>
  <c r="AW52"/>
  <c r="AW50"/>
  <c r="AV48"/>
  <c r="AU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Y46"/>
  <c r="AV22"/>
  <c r="AV23"/>
  <c r="AV47"/>
  <c r="AV45" s="1"/>
  <c r="AV21" s="1"/>
  <c r="AV88" s="1"/>
  <c r="AW24"/>
  <c r="AW25"/>
  <c r="AW32"/>
  <c r="AW31"/>
  <c r="AW30"/>
  <c r="AW29"/>
  <c r="AW28"/>
  <c r="AW27"/>
  <c r="AW26"/>
  <c r="AW38"/>
  <c r="AW37"/>
  <c r="AW44"/>
  <c r="AW43"/>
  <c r="AW42"/>
  <c r="AW41"/>
  <c r="AW40"/>
  <c r="AW39"/>
  <c r="AW78"/>
  <c r="AW77"/>
  <c r="AW76"/>
  <c r="AW75"/>
  <c r="AW74"/>
  <c r="AW73"/>
  <c r="AW72"/>
  <c r="AW71"/>
  <c r="AW70"/>
  <c r="AW69"/>
  <c r="AW68"/>
  <c r="AW67"/>
  <c r="AW66"/>
  <c r="AW65"/>
  <c r="AW64"/>
  <c r="AW63"/>
  <c r="AW61"/>
  <c r="AW59"/>
  <c r="AW57"/>
  <c r="AW55"/>
  <c r="AW53"/>
  <c r="AW51"/>
  <c r="AW49"/>
  <c r="AV89"/>
  <c r="AW87"/>
  <c r="AW86"/>
  <c r="AW85"/>
  <c r="AW84"/>
  <c r="AW83"/>
  <c r="AW82"/>
  <c r="AW81"/>
  <c r="AW80"/>
  <c r="AW36"/>
  <c r="AW35"/>
  <c r="AW34"/>
  <c r="AW33"/>
  <c r="AU45"/>
  <c r="Y24"/>
  <c r="AU22"/>
  <c r="AU89" s="1"/>
  <c r="AW89" s="1"/>
  <c r="X21"/>
  <c r="X23"/>
  <c r="AS21"/>
  <c r="AR21"/>
  <c r="AQ21"/>
  <c r="AP21"/>
  <c r="AO21"/>
  <c r="AG21"/>
  <c r="AE21"/>
  <c r="AC21"/>
  <c r="AA21"/>
  <c r="Z21"/>
  <c r="Y21"/>
  <c r="X47"/>
  <c r="V86"/>
  <c r="V85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U48"/>
  <c r="U46" s="1"/>
  <c r="T48"/>
  <c r="S48"/>
  <c r="R48"/>
  <c r="Q48"/>
  <c r="P48"/>
  <c r="O48"/>
  <c r="N48"/>
  <c r="M48"/>
  <c r="L48"/>
  <c r="K48"/>
  <c r="J48"/>
  <c r="I48"/>
  <c r="H48"/>
  <c r="G48"/>
  <c r="F48"/>
  <c r="E48"/>
  <c r="U47"/>
  <c r="U45" s="1"/>
  <c r="T47"/>
  <c r="S47"/>
  <c r="R47"/>
  <c r="Q47"/>
  <c r="P47"/>
  <c r="O47"/>
  <c r="N47"/>
  <c r="M47"/>
  <c r="L47"/>
  <c r="K47"/>
  <c r="J47"/>
  <c r="I47"/>
  <c r="H47"/>
  <c r="G47"/>
  <c r="F47"/>
  <c r="E47"/>
  <c r="V76"/>
  <c r="V75"/>
  <c r="V74"/>
  <c r="V73"/>
  <c r="V72"/>
  <c r="V71"/>
  <c r="V70"/>
  <c r="V69"/>
  <c r="V68"/>
  <c r="V67"/>
  <c r="V66"/>
  <c r="V65"/>
  <c r="V64"/>
  <c r="V63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V39"/>
  <c r="U38"/>
  <c r="U37"/>
  <c r="U24"/>
  <c r="T24"/>
  <c r="U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AV87"/>
  <c r="AV86"/>
  <c r="AV85"/>
  <c r="AV84"/>
  <c r="AV83"/>
  <c r="AV36"/>
  <c r="AV35"/>
  <c r="AV34"/>
  <c r="AV33"/>
  <c r="V26"/>
  <c r="U17" i="1"/>
  <c r="T17"/>
  <c r="S17"/>
  <c r="R17"/>
  <c r="Q17"/>
  <c r="P17"/>
  <c r="O17"/>
  <c r="N17"/>
  <c r="M17"/>
  <c r="L17"/>
  <c r="K17"/>
  <c r="J17"/>
  <c r="I17"/>
  <c r="H17"/>
  <c r="G17"/>
  <c r="F17"/>
  <c r="E17"/>
  <c r="V18"/>
  <c r="V41"/>
  <c r="V50"/>
  <c r="AU65"/>
  <c r="AU64"/>
  <c r="AU63"/>
  <c r="AU44"/>
  <c r="AU43"/>
  <c r="U43"/>
  <c r="U44"/>
  <c r="V31"/>
  <c r="V19"/>
  <c r="AV50"/>
  <c r="AV49"/>
  <c r="AV48"/>
  <c r="AV47"/>
  <c r="AV46"/>
  <c r="AV45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U17"/>
  <c r="AU18"/>
  <c r="U18"/>
  <c r="AU19" i="7"/>
  <c r="AU20"/>
  <c r="AU25"/>
  <c r="AU26"/>
  <c r="AU27"/>
  <c r="AU28"/>
  <c r="AU29"/>
  <c r="AU30"/>
  <c r="AU31"/>
  <c r="AU32"/>
  <c r="AU33"/>
  <c r="AU34"/>
  <c r="AV15" l="1"/>
  <c r="K15"/>
  <c r="K81" s="1"/>
  <c r="U15"/>
  <c r="U81" s="1"/>
  <c r="R15"/>
  <c r="R81" s="1"/>
  <c r="H15"/>
  <c r="H81" s="1"/>
  <c r="V43"/>
  <c r="E15"/>
  <c r="E81" s="1"/>
  <c r="AV43"/>
  <c r="AV50"/>
  <c r="AU52"/>
  <c r="V45"/>
  <c r="AJ29" i="8"/>
  <c r="AJ15" s="1"/>
  <c r="AW47"/>
  <c r="U63"/>
  <c r="AW31"/>
  <c r="AL29"/>
  <c r="U64"/>
  <c r="AU21" i="6"/>
  <c r="AU88" s="1"/>
  <c r="AU90" s="1"/>
  <c r="AW23"/>
  <c r="AV90"/>
  <c r="U21"/>
  <c r="U88" s="1"/>
  <c r="U22"/>
  <c r="U89" s="1"/>
  <c r="AU16" i="1"/>
  <c r="AU15"/>
  <c r="U15"/>
  <c r="U16"/>
  <c r="AG17" i="7"/>
  <c r="V67"/>
  <c r="V52"/>
  <c r="V80"/>
  <c r="V19"/>
  <c r="V20"/>
  <c r="V25"/>
  <c r="V26"/>
  <c r="V27"/>
  <c r="V28"/>
  <c r="V29"/>
  <c r="V30"/>
  <c r="V31"/>
  <c r="V32"/>
  <c r="V33"/>
  <c r="V34"/>
  <c r="AT45"/>
  <c r="AT46"/>
  <c r="Y38"/>
  <c r="Z38"/>
  <c r="AA38"/>
  <c r="AB38"/>
  <c r="AC38"/>
  <c r="AD38"/>
  <c r="AE38"/>
  <c r="AF38"/>
  <c r="AG38"/>
  <c r="X38"/>
  <c r="Y37"/>
  <c r="Z37"/>
  <c r="AA37"/>
  <c r="AB37"/>
  <c r="AC37"/>
  <c r="AD37"/>
  <c r="AE37"/>
  <c r="AF37"/>
  <c r="AG37"/>
  <c r="X37"/>
  <c r="F38"/>
  <c r="G38"/>
  <c r="H38"/>
  <c r="I38"/>
  <c r="J38"/>
  <c r="K38"/>
  <c r="E38"/>
  <c r="F37"/>
  <c r="G37"/>
  <c r="H37"/>
  <c r="I37"/>
  <c r="J37"/>
  <c r="K37"/>
  <c r="E37"/>
  <c r="D36"/>
  <c r="D35"/>
  <c r="AK17"/>
  <c r="AK18"/>
  <c r="AK16" s="1"/>
  <c r="V15" l="1"/>
  <c r="V81"/>
  <c r="E83"/>
  <c r="AV49"/>
  <c r="AV48"/>
  <c r="AU38"/>
  <c r="AU37"/>
  <c r="U65" i="8"/>
  <c r="AW29"/>
  <c r="AL15"/>
  <c r="U90" i="6"/>
  <c r="V37" i="7"/>
  <c r="V38"/>
  <c r="Y58" i="8"/>
  <c r="Z58"/>
  <c r="AA58"/>
  <c r="AB58"/>
  <c r="AC58"/>
  <c r="AD58"/>
  <c r="AE58"/>
  <c r="AF58"/>
  <c r="AG58"/>
  <c r="AH58"/>
  <c r="AI58"/>
  <c r="AJ58"/>
  <c r="X58"/>
  <c r="Y57"/>
  <c r="Z57"/>
  <c r="AA57"/>
  <c r="AB57"/>
  <c r="AC57"/>
  <c r="AD57"/>
  <c r="AE57"/>
  <c r="AF57"/>
  <c r="AG57"/>
  <c r="AH57"/>
  <c r="AI57"/>
  <c r="AJ57"/>
  <c r="X57"/>
  <c r="F58"/>
  <c r="G58"/>
  <c r="H58"/>
  <c r="I58"/>
  <c r="J58"/>
  <c r="K58"/>
  <c r="L58"/>
  <c r="M58"/>
  <c r="N58"/>
  <c r="O58"/>
  <c r="P58"/>
  <c r="Q58"/>
  <c r="R58"/>
  <c r="S58"/>
  <c r="T58"/>
  <c r="E58"/>
  <c r="AA45" i="7" l="1"/>
  <c r="AV47"/>
  <c r="AA46"/>
  <c r="AV46" s="1"/>
  <c r="V59" i="8"/>
  <c r="AW56"/>
  <c r="V56"/>
  <c r="E31"/>
  <c r="AV45" i="7" l="1"/>
  <c r="AV44"/>
  <c r="Y32" i="8"/>
  <c r="Z32"/>
  <c r="AA32"/>
  <c r="AB32"/>
  <c r="AC32"/>
  <c r="AD32"/>
  <c r="AE32"/>
  <c r="AF32"/>
  <c r="AG32"/>
  <c r="AH32"/>
  <c r="AI32"/>
  <c r="AJ32"/>
  <c r="X32"/>
  <c r="Y31"/>
  <c r="Z31"/>
  <c r="AA31"/>
  <c r="AB31"/>
  <c r="AD31"/>
  <c r="AE31"/>
  <c r="AF31"/>
  <c r="AG31"/>
  <c r="AH31"/>
  <c r="AI31"/>
  <c r="Y26"/>
  <c r="Z26"/>
  <c r="AA26"/>
  <c r="AB26"/>
  <c r="AC26"/>
  <c r="AD26"/>
  <c r="AE26"/>
  <c r="AF26"/>
  <c r="AG26"/>
  <c r="AH26"/>
  <c r="AI26"/>
  <c r="AJ26"/>
  <c r="X26"/>
  <c r="Y25"/>
  <c r="Z25"/>
  <c r="AA25"/>
  <c r="AB25"/>
  <c r="AC25"/>
  <c r="AD25"/>
  <c r="AE25"/>
  <c r="AF25"/>
  <c r="AG25"/>
  <c r="AH25"/>
  <c r="AI25"/>
  <c r="AJ25"/>
  <c r="X25"/>
  <c r="F32"/>
  <c r="G32"/>
  <c r="H32"/>
  <c r="I32"/>
  <c r="J32"/>
  <c r="K32"/>
  <c r="L32"/>
  <c r="M32"/>
  <c r="N32"/>
  <c r="O32"/>
  <c r="P32"/>
  <c r="Q32"/>
  <c r="R32"/>
  <c r="S32"/>
  <c r="S30" s="1"/>
  <c r="S16" s="1"/>
  <c r="T32"/>
  <c r="E32"/>
  <c r="F31"/>
  <c r="G31"/>
  <c r="H31"/>
  <c r="I31"/>
  <c r="J31"/>
  <c r="K31"/>
  <c r="L31"/>
  <c r="M31"/>
  <c r="N31"/>
  <c r="O31"/>
  <c r="P31"/>
  <c r="Q31"/>
  <c r="R31"/>
  <c r="S31"/>
  <c r="T31"/>
  <c r="V35"/>
  <c r="V36"/>
  <c r="V37"/>
  <c r="V38"/>
  <c r="V42"/>
  <c r="V43"/>
  <c r="F26"/>
  <c r="G26"/>
  <c r="H26"/>
  <c r="I26"/>
  <c r="J26"/>
  <c r="K26"/>
  <c r="L26"/>
  <c r="M26"/>
  <c r="N26"/>
  <c r="O26"/>
  <c r="P26"/>
  <c r="Q26"/>
  <c r="R26"/>
  <c r="S26"/>
  <c r="T26"/>
  <c r="E26"/>
  <c r="F25"/>
  <c r="G25"/>
  <c r="H25"/>
  <c r="I25"/>
  <c r="J25"/>
  <c r="K25"/>
  <c r="L25"/>
  <c r="M25"/>
  <c r="N25"/>
  <c r="O25"/>
  <c r="P25"/>
  <c r="Q25"/>
  <c r="R25"/>
  <c r="S25"/>
  <c r="T25"/>
  <c r="E25"/>
  <c r="D29"/>
  <c r="D30"/>
  <c r="V21"/>
  <c r="Y18"/>
  <c r="Z18"/>
  <c r="AA18"/>
  <c r="AB18"/>
  <c r="AC18"/>
  <c r="AD18"/>
  <c r="AE18"/>
  <c r="AF18"/>
  <c r="AG18"/>
  <c r="AH18"/>
  <c r="AI18"/>
  <c r="AJ18"/>
  <c r="S47"/>
  <c r="S29" s="1"/>
  <c r="S15" s="1"/>
  <c r="T47"/>
  <c r="T29" s="1"/>
  <c r="T15" s="1"/>
  <c r="S48"/>
  <c r="T48"/>
  <c r="T30" s="1"/>
  <c r="T16" s="1"/>
  <c r="V19"/>
  <c r="V20"/>
  <c r="V22"/>
  <c r="V23"/>
  <c r="V24"/>
  <c r="V34"/>
  <c r="V44"/>
  <c r="V60"/>
  <c r="V61"/>
  <c r="V62"/>
  <c r="S18"/>
  <c r="T18"/>
  <c r="Z24" i="6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X24"/>
  <c r="AW26" i="8" l="1"/>
  <c r="AW25"/>
  <c r="V26"/>
  <c r="V25"/>
  <c r="AT81" i="6"/>
  <c r="AT79"/>
  <c r="Y82" l="1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X82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S79" s="1"/>
  <c r="X81"/>
  <c r="AS46"/>
  <c r="AS22" s="1"/>
  <c r="AS45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X38"/>
  <c r="F38"/>
  <c r="G38"/>
  <c r="H38"/>
  <c r="I38"/>
  <c r="J38"/>
  <c r="K38"/>
  <c r="L38"/>
  <c r="M38"/>
  <c r="N38"/>
  <c r="O38"/>
  <c r="P38"/>
  <c r="Q38"/>
  <c r="R38"/>
  <c r="S38"/>
  <c r="T38"/>
  <c r="E38"/>
  <c r="V41"/>
  <c r="V42"/>
  <c r="F24"/>
  <c r="G24"/>
  <c r="H24"/>
  <c r="I24"/>
  <c r="J24"/>
  <c r="K24"/>
  <c r="L24"/>
  <c r="M24"/>
  <c r="N24"/>
  <c r="O24"/>
  <c r="P24"/>
  <c r="Q24"/>
  <c r="R24"/>
  <c r="S24"/>
  <c r="E24"/>
  <c r="T23"/>
  <c r="F23"/>
  <c r="G23"/>
  <c r="H23"/>
  <c r="I23"/>
  <c r="J23"/>
  <c r="K23"/>
  <c r="L23"/>
  <c r="M23"/>
  <c r="N23"/>
  <c r="O23"/>
  <c r="P23"/>
  <c r="Q23"/>
  <c r="R23"/>
  <c r="S23"/>
  <c r="E23"/>
  <c r="V31"/>
  <c r="V32"/>
  <c r="AS80"/>
  <c r="X80" l="1"/>
  <c r="AV82"/>
  <c r="AV81"/>
  <c r="BF42"/>
  <c r="BF41"/>
  <c r="BF31"/>
  <c r="BF32"/>
  <c r="AS88"/>
  <c r="AS89"/>
  <c r="AW61" i="8"/>
  <c r="AW62"/>
  <c r="F48"/>
  <c r="F30" s="1"/>
  <c r="F16" s="1"/>
  <c r="G48"/>
  <c r="G30" s="1"/>
  <c r="G16" s="1"/>
  <c r="H48"/>
  <c r="H30" s="1"/>
  <c r="H16" s="1"/>
  <c r="I48"/>
  <c r="I30" s="1"/>
  <c r="I16" s="1"/>
  <c r="J48"/>
  <c r="J30" s="1"/>
  <c r="J16" s="1"/>
  <c r="K48"/>
  <c r="K30" s="1"/>
  <c r="K16" s="1"/>
  <c r="L48"/>
  <c r="L30" s="1"/>
  <c r="L16" s="1"/>
  <c r="M48"/>
  <c r="M30" s="1"/>
  <c r="M16" s="1"/>
  <c r="N48"/>
  <c r="N30" s="1"/>
  <c r="N16" s="1"/>
  <c r="O48"/>
  <c r="O30" s="1"/>
  <c r="O16" s="1"/>
  <c r="P48"/>
  <c r="P30" s="1"/>
  <c r="P16" s="1"/>
  <c r="Q48"/>
  <c r="Q30" s="1"/>
  <c r="Q16" s="1"/>
  <c r="R48"/>
  <c r="R30" s="1"/>
  <c r="R16" s="1"/>
  <c r="E48"/>
  <c r="E30" s="1"/>
  <c r="E16" s="1"/>
  <c r="F47"/>
  <c r="F29" s="1"/>
  <c r="F15" s="1"/>
  <c r="G47"/>
  <c r="G29" s="1"/>
  <c r="G15" s="1"/>
  <c r="H47"/>
  <c r="H29" s="1"/>
  <c r="H15" s="1"/>
  <c r="I47"/>
  <c r="I29" s="1"/>
  <c r="I15" s="1"/>
  <c r="J47"/>
  <c r="J29" s="1"/>
  <c r="J15" s="1"/>
  <c r="K47"/>
  <c r="K29" s="1"/>
  <c r="K15" s="1"/>
  <c r="L47"/>
  <c r="L29" s="1"/>
  <c r="L15" s="1"/>
  <c r="M47"/>
  <c r="M29" s="1"/>
  <c r="M15" s="1"/>
  <c r="N47"/>
  <c r="N29" s="1"/>
  <c r="N15" s="1"/>
  <c r="O47"/>
  <c r="O29" s="1"/>
  <c r="O15" s="1"/>
  <c r="P47"/>
  <c r="P29" s="1"/>
  <c r="P15" s="1"/>
  <c r="Q47"/>
  <c r="Q29" s="1"/>
  <c r="Q15" s="1"/>
  <c r="R47"/>
  <c r="R29" s="1"/>
  <c r="R15" s="1"/>
  <c r="E47"/>
  <c r="E29" s="1"/>
  <c r="E15" s="1"/>
  <c r="V57" l="1"/>
  <c r="V58"/>
  <c r="V48"/>
  <c r="V47"/>
  <c r="AS90" i="6"/>
  <c r="X17" i="7" l="1"/>
  <c r="X18"/>
  <c r="AW59" i="8"/>
  <c r="AW60"/>
  <c r="V54" i="7" l="1"/>
  <c r="V53"/>
  <c r="X16"/>
  <c r="AW58" i="8"/>
  <c r="AW57"/>
  <c r="S63"/>
  <c r="Y79" i="6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X79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F81"/>
  <c r="F79" s="1"/>
  <c r="G81"/>
  <c r="G79" s="1"/>
  <c r="H81"/>
  <c r="H79" s="1"/>
  <c r="I81"/>
  <c r="I79" s="1"/>
  <c r="J81"/>
  <c r="J79" s="1"/>
  <c r="K81"/>
  <c r="K79" s="1"/>
  <c r="L81"/>
  <c r="L79" s="1"/>
  <c r="M81"/>
  <c r="M79" s="1"/>
  <c r="N81"/>
  <c r="N79" s="1"/>
  <c r="O81"/>
  <c r="O79" s="1"/>
  <c r="P81"/>
  <c r="P79" s="1"/>
  <c r="Q81"/>
  <c r="Q79" s="1"/>
  <c r="R81"/>
  <c r="R79" s="1"/>
  <c r="S81"/>
  <c r="S79" s="1"/>
  <c r="T81"/>
  <c r="T79" s="1"/>
  <c r="F82"/>
  <c r="F80" s="1"/>
  <c r="G82"/>
  <c r="G80" s="1"/>
  <c r="H82"/>
  <c r="H80" s="1"/>
  <c r="I82"/>
  <c r="I80" s="1"/>
  <c r="J82"/>
  <c r="J80" s="1"/>
  <c r="K82"/>
  <c r="K80" s="1"/>
  <c r="L82"/>
  <c r="L80" s="1"/>
  <c r="M82"/>
  <c r="M80" s="1"/>
  <c r="N82"/>
  <c r="N80" s="1"/>
  <c r="O82"/>
  <c r="O80" s="1"/>
  <c r="P82"/>
  <c r="P80" s="1"/>
  <c r="Q82"/>
  <c r="Q80" s="1"/>
  <c r="R82"/>
  <c r="R80" s="1"/>
  <c r="S82"/>
  <c r="S80" s="1"/>
  <c r="T82"/>
  <c r="T80" s="1"/>
  <c r="E82"/>
  <c r="E80" s="1"/>
  <c r="E81"/>
  <c r="E79" s="1"/>
  <c r="V83"/>
  <c r="V84"/>
  <c r="V87"/>
  <c r="BF87" s="1"/>
  <c r="AW16" i="8" l="1"/>
  <c r="AV80" i="6"/>
  <c r="V32" i="8"/>
  <c r="V31"/>
  <c r="BF83" i="6"/>
  <c r="V79"/>
  <c r="V80"/>
  <c r="BF84"/>
  <c r="V82"/>
  <c r="V81"/>
  <c r="V33"/>
  <c r="V34"/>
  <c r="AT24"/>
  <c r="V30" i="8" l="1"/>
  <c r="V29"/>
  <c r="BF80" i="6"/>
  <c r="BF79"/>
  <c r="BF82"/>
  <c r="BF81"/>
  <c r="BF34"/>
  <c r="BF33"/>
  <c r="BF19" i="8"/>
  <c r="BF20"/>
  <c r="BF21"/>
  <c r="BF22"/>
  <c r="BF23"/>
  <c r="BF24"/>
  <c r="BF33"/>
  <c r="BF34"/>
  <c r="AV64" l="1"/>
  <c r="AV63"/>
  <c r="AQ63"/>
  <c r="AU63"/>
  <c r="AU64"/>
  <c r="AP63"/>
  <c r="X18"/>
  <c r="R18"/>
  <c r="AT38" i="6"/>
  <c r="AW15" i="8" l="1"/>
  <c r="AV65"/>
  <c r="AU65"/>
  <c r="AR45" i="6"/>
  <c r="AT45"/>
  <c r="AW45" s="1"/>
  <c r="AR46"/>
  <c r="AR22" s="1"/>
  <c r="AT46"/>
  <c r="AT22" s="1"/>
  <c r="T45"/>
  <c r="F45"/>
  <c r="G45"/>
  <c r="H45"/>
  <c r="I45"/>
  <c r="J45"/>
  <c r="K45"/>
  <c r="L45"/>
  <c r="M45"/>
  <c r="N45"/>
  <c r="O45"/>
  <c r="P45"/>
  <c r="Q45"/>
  <c r="R45"/>
  <c r="S45"/>
  <c r="E45"/>
  <c r="E37"/>
  <c r="X43" i="1"/>
  <c r="E43"/>
  <c r="F44"/>
  <c r="G44"/>
  <c r="H44"/>
  <c r="I44"/>
  <c r="J44"/>
  <c r="K44"/>
  <c r="L44"/>
  <c r="M44"/>
  <c r="N44"/>
  <c r="O44"/>
  <c r="P44"/>
  <c r="Q44"/>
  <c r="R44"/>
  <c r="S44"/>
  <c r="T44"/>
  <c r="E44"/>
  <c r="AT21" i="6" l="1"/>
  <c r="V45"/>
  <c r="E21"/>
  <c r="E88" s="1"/>
  <c r="V44" i="1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X18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X17"/>
  <c r="F18"/>
  <c r="G18"/>
  <c r="H18"/>
  <c r="I18"/>
  <c r="J18"/>
  <c r="K18"/>
  <c r="L18"/>
  <c r="M18"/>
  <c r="N18"/>
  <c r="O18"/>
  <c r="P18"/>
  <c r="Q18"/>
  <c r="R18"/>
  <c r="S18"/>
  <c r="T18"/>
  <c r="E18"/>
  <c r="E15"/>
  <c r="X15" l="1"/>
  <c r="AV17"/>
  <c r="E63"/>
  <c r="AV18"/>
  <c r="AT16" i="7"/>
  <c r="AH17" l="1"/>
  <c r="AI17"/>
  <c r="AJ17"/>
  <c r="V77" i="6" l="1"/>
  <c r="BF77" s="1"/>
  <c r="V78"/>
  <c r="BF78" s="1"/>
  <c r="V51" l="1"/>
  <c r="BF51" s="1"/>
  <c r="V52"/>
  <c r="BF52" s="1"/>
  <c r="X45"/>
  <c r="V40" i="1" l="1"/>
  <c r="BF40" s="1"/>
  <c r="V39"/>
  <c r="BF39" s="1"/>
  <c r="BF41"/>
  <c r="V42"/>
  <c r="BF42" s="1"/>
  <c r="V35" i="6" l="1"/>
  <c r="BF35" s="1"/>
  <c r="V36"/>
  <c r="BF36" s="1"/>
  <c r="BF31" i="8" l="1"/>
  <c r="AT54" i="1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AV60"/>
  <c r="AV59"/>
  <c r="BF25" i="8" l="1"/>
  <c r="AQ46" i="6"/>
  <c r="AQ22" s="1"/>
  <c r="AP46"/>
  <c r="AP22" s="1"/>
  <c r="AO46"/>
  <c r="AO22" s="1"/>
  <c r="AN46"/>
  <c r="AN22" s="1"/>
  <c r="AM46"/>
  <c r="AM22" s="1"/>
  <c r="AL46"/>
  <c r="AL22" s="1"/>
  <c r="AK46"/>
  <c r="AK22" s="1"/>
  <c r="AJ46"/>
  <c r="AJ22" s="1"/>
  <c r="AI46"/>
  <c r="AI22" s="1"/>
  <c r="AH46"/>
  <c r="AG46"/>
  <c r="AG22" s="1"/>
  <c r="AF46"/>
  <c r="AF22" s="1"/>
  <c r="AE46"/>
  <c r="AE22" s="1"/>
  <c r="AD46"/>
  <c r="AD22" s="1"/>
  <c r="AC46"/>
  <c r="AC22" s="1"/>
  <c r="AB46"/>
  <c r="AB22" s="1"/>
  <c r="AA46"/>
  <c r="AA22" s="1"/>
  <c r="Z46"/>
  <c r="Z22" s="1"/>
  <c r="X46"/>
  <c r="AQ45"/>
  <c r="AP45"/>
  <c r="AO45"/>
  <c r="AN45"/>
  <c r="AN21" s="1"/>
  <c r="AM45"/>
  <c r="AM21" s="1"/>
  <c r="AW21" s="1"/>
  <c r="AL45"/>
  <c r="AL21" s="1"/>
  <c r="AK45"/>
  <c r="AK21" s="1"/>
  <c r="AJ45"/>
  <c r="AJ21" s="1"/>
  <c r="AI45"/>
  <c r="AI21" s="1"/>
  <c r="AH45"/>
  <c r="AG45"/>
  <c r="AF45"/>
  <c r="AE45"/>
  <c r="AD45"/>
  <c r="AD21" s="1"/>
  <c r="AC45"/>
  <c r="AB45"/>
  <c r="AB21" s="1"/>
  <c r="AA45"/>
  <c r="Z45"/>
  <c r="V62"/>
  <c r="BF62" s="1"/>
  <c r="V61"/>
  <c r="BF61" s="1"/>
  <c r="X22" l="1"/>
  <c r="X89" s="1"/>
  <c r="AH22"/>
  <c r="AH21"/>
  <c r="AF21"/>
  <c r="Y45"/>
  <c r="AQ44" i="1"/>
  <c r="AW22" i="6" l="1"/>
  <c r="Y22"/>
  <c r="BF45"/>
  <c r="AR89"/>
  <c r="AS18" i="7"/>
  <c r="AS16" s="1"/>
  <c r="AR18"/>
  <c r="AR16" s="1"/>
  <c r="AQ18"/>
  <c r="AQ16" s="1"/>
  <c r="AS17"/>
  <c r="AR17"/>
  <c r="AQ17"/>
  <c r="AJ18"/>
  <c r="AJ16" s="1"/>
  <c r="AI18"/>
  <c r="AI16" s="1"/>
  <c r="AH18"/>
  <c r="AH16" s="1"/>
  <c r="BF50" i="8"/>
  <c r="BF49"/>
  <c r="AS64"/>
  <c r="AQ64"/>
  <c r="AT64"/>
  <c r="AR64"/>
  <c r="Q18"/>
  <c r="P18"/>
  <c r="O18"/>
  <c r="N18"/>
  <c r="M18"/>
  <c r="L18"/>
  <c r="K18"/>
  <c r="J18"/>
  <c r="I18"/>
  <c r="H18"/>
  <c r="G18"/>
  <c r="F18"/>
  <c r="E18"/>
  <c r="AT89" i="6" l="1"/>
  <c r="V18" i="8"/>
  <c r="V15"/>
  <c r="V17"/>
  <c r="BF17" s="1"/>
  <c r="AK64"/>
  <c r="AJ64"/>
  <c r="AL64"/>
  <c r="G63"/>
  <c r="I63"/>
  <c r="K63"/>
  <c r="M63"/>
  <c r="O63"/>
  <c r="H63"/>
  <c r="L63"/>
  <c r="P63"/>
  <c r="N64"/>
  <c r="P64"/>
  <c r="AK63"/>
  <c r="I64"/>
  <c r="M64"/>
  <c r="Q64"/>
  <c r="E63"/>
  <c r="R64"/>
  <c r="AS63"/>
  <c r="AR63"/>
  <c r="T63"/>
  <c r="AT82" i="7"/>
  <c r="AS82"/>
  <c r="AR82"/>
  <c r="AQ82"/>
  <c r="BF47" i="8" l="1"/>
  <c r="BF18"/>
  <c r="BF48"/>
  <c r="AD63"/>
  <c r="AD64" s="1"/>
  <c r="AD65" s="1"/>
  <c r="Q63"/>
  <c r="Q65" s="1"/>
  <c r="M65"/>
  <c r="AH63"/>
  <c r="Z63"/>
  <c r="AK65"/>
  <c r="Y63"/>
  <c r="AS65"/>
  <c r="AJ63"/>
  <c r="AL63"/>
  <c r="AB63"/>
  <c r="AQ81" i="7"/>
  <c r="AQ83" s="1"/>
  <c r="AS81"/>
  <c r="AS83" s="1"/>
  <c r="AR81"/>
  <c r="AR83" s="1"/>
  <c r="AR65" i="8"/>
  <c r="S64"/>
  <c r="S65" s="1"/>
  <c r="K64"/>
  <c r="K65" s="1"/>
  <c r="L64"/>
  <c r="L65" s="1"/>
  <c r="T64"/>
  <c r="T65" s="1"/>
  <c r="AC63"/>
  <c r="AO63"/>
  <c r="R63"/>
  <c r="R65" s="1"/>
  <c r="J63"/>
  <c r="AA63"/>
  <c r="O64"/>
  <c r="O65" s="1"/>
  <c r="J64"/>
  <c r="H64"/>
  <c r="H65" s="1"/>
  <c r="AG63"/>
  <c r="N63"/>
  <c r="N65" s="1"/>
  <c r="I65"/>
  <c r="AT63"/>
  <c r="P65"/>
  <c r="AN63"/>
  <c r="AM63"/>
  <c r="AI63"/>
  <c r="AF63"/>
  <c r="AE63"/>
  <c r="BF32" i="7"/>
  <c r="BF31"/>
  <c r="BF30"/>
  <c r="BF29"/>
  <c r="BF28"/>
  <c r="BF27"/>
  <c r="BF26"/>
  <c r="BF25"/>
  <c r="AP18"/>
  <c r="AP16" s="1"/>
  <c r="AO18"/>
  <c r="AO16" s="1"/>
  <c r="AN18"/>
  <c r="AN16" s="1"/>
  <c r="AM18"/>
  <c r="AM16" s="1"/>
  <c r="AL18"/>
  <c r="AL16" s="1"/>
  <c r="AP17"/>
  <c r="AO17"/>
  <c r="AN17"/>
  <c r="AM17"/>
  <c r="AL17"/>
  <c r="AR88" i="6"/>
  <c r="AR90" s="1"/>
  <c r="T37"/>
  <c r="S37"/>
  <c r="R37"/>
  <c r="Q37"/>
  <c r="P37"/>
  <c r="O37"/>
  <c r="N37"/>
  <c r="M37"/>
  <c r="L37"/>
  <c r="K37"/>
  <c r="J37"/>
  <c r="I37"/>
  <c r="H37"/>
  <c r="G37"/>
  <c r="F37"/>
  <c r="V54"/>
  <c r="BF54" s="1"/>
  <c r="V53"/>
  <c r="BF53" s="1"/>
  <c r="V30"/>
  <c r="BF30" s="1"/>
  <c r="V29"/>
  <c r="BF29" s="1"/>
  <c r="AT88" l="1"/>
  <c r="X63" i="8"/>
  <c r="AW63" s="1"/>
  <c r="BF45"/>
  <c r="BF46"/>
  <c r="BF32"/>
  <c r="BF15"/>
  <c r="AL65"/>
  <c r="AB64"/>
  <c r="AB65" s="1"/>
  <c r="AJ65"/>
  <c r="AN64"/>
  <c r="AN65" s="1"/>
  <c r="Z64"/>
  <c r="Z65" s="1"/>
  <c r="AF64"/>
  <c r="AF65" s="1"/>
  <c r="AJ82" i="7"/>
  <c r="AN81"/>
  <c r="AT81"/>
  <c r="AT83" s="1"/>
  <c r="AI81"/>
  <c r="AJ81"/>
  <c r="AQ65" i="8"/>
  <c r="AT65"/>
  <c r="J65"/>
  <c r="G64"/>
  <c r="V37" i="6"/>
  <c r="BF37" s="1"/>
  <c r="AQ88"/>
  <c r="AK81" i="7"/>
  <c r="AO81"/>
  <c r="AL81"/>
  <c r="AM81"/>
  <c r="AL82"/>
  <c r="AO82"/>
  <c r="AP82"/>
  <c r="AP81"/>
  <c r="AN82"/>
  <c r="AM82"/>
  <c r="AK82"/>
  <c r="AI82"/>
  <c r="F63" i="8"/>
  <c r="V63" s="1"/>
  <c r="F64"/>
  <c r="AQ89" i="6"/>
  <c r="AV62" i="1"/>
  <c r="BF62" s="1"/>
  <c r="AV61"/>
  <c r="BF61" s="1"/>
  <c r="AV58"/>
  <c r="BF58" s="1"/>
  <c r="AV57"/>
  <c r="BF57" s="1"/>
  <c r="AV56"/>
  <c r="BF56" s="1"/>
  <c r="AV55"/>
  <c r="BF55" s="1"/>
  <c r="AV52"/>
  <c r="AV51"/>
  <c r="V36"/>
  <c r="BF36" s="1"/>
  <c r="V35"/>
  <c r="BF35" s="1"/>
  <c r="AT44"/>
  <c r="AT43"/>
  <c r="AT90" i="6" l="1"/>
  <c r="BF63" i="8"/>
  <c r="G65"/>
  <c r="V16"/>
  <c r="BF26"/>
  <c r="S83" i="7"/>
  <c r="AN83"/>
  <c r="AO64" i="8"/>
  <c r="AI64"/>
  <c r="AI65" s="1"/>
  <c r="AC64"/>
  <c r="AC65" s="1"/>
  <c r="AP64"/>
  <c r="AP65" s="1"/>
  <c r="AH64"/>
  <c r="AH65" s="1"/>
  <c r="Y64"/>
  <c r="Y65" s="1"/>
  <c r="AG64"/>
  <c r="AG65" s="1"/>
  <c r="AE64"/>
  <c r="AE65" s="1"/>
  <c r="AM64"/>
  <c r="AM65" s="1"/>
  <c r="X64"/>
  <c r="T83" i="7"/>
  <c r="AJ83"/>
  <c r="AQ90" i="6"/>
  <c r="AT15" i="1"/>
  <c r="AT16"/>
  <c r="AT64" s="1"/>
  <c r="AV54"/>
  <c r="BF54" s="1"/>
  <c r="R83" i="7"/>
  <c r="AK83"/>
  <c r="AO83"/>
  <c r="AL83"/>
  <c r="AM83"/>
  <c r="AI83"/>
  <c r="AP83"/>
  <c r="F65" i="8"/>
  <c r="AV53" i="1"/>
  <c r="BF53" s="1"/>
  <c r="BF34" i="7"/>
  <c r="BF33"/>
  <c r="F46" i="6"/>
  <c r="G46"/>
  <c r="H46"/>
  <c r="I46"/>
  <c r="J46"/>
  <c r="K46"/>
  <c r="L46"/>
  <c r="M46"/>
  <c r="N46"/>
  <c r="O46"/>
  <c r="P46"/>
  <c r="Q46"/>
  <c r="R46"/>
  <c r="S46"/>
  <c r="T46"/>
  <c r="E46"/>
  <c r="E22" s="1"/>
  <c r="V44"/>
  <c r="BF44" s="1"/>
  <c r="V43"/>
  <c r="BF43" s="1"/>
  <c r="T21"/>
  <c r="AG18" i="7"/>
  <c r="AG16" s="1"/>
  <c r="AF18"/>
  <c r="AF16" s="1"/>
  <c r="AE18"/>
  <c r="AE16" s="1"/>
  <c r="AD18"/>
  <c r="AD16" s="1"/>
  <c r="AC18"/>
  <c r="AB18"/>
  <c r="AB16" s="1"/>
  <c r="AA18"/>
  <c r="AA16" s="1"/>
  <c r="Z18"/>
  <c r="Z16" s="1"/>
  <c r="Y18"/>
  <c r="AF17"/>
  <c r="AE17"/>
  <c r="AD17"/>
  <c r="AC17"/>
  <c r="AB17"/>
  <c r="AA17"/>
  <c r="Z17"/>
  <c r="Y17"/>
  <c r="AC16" l="1"/>
  <c r="AV18"/>
  <c r="AC81"/>
  <c r="AV17"/>
  <c r="Y16"/>
  <c r="X65" i="8"/>
  <c r="AO65"/>
  <c r="E64"/>
  <c r="V64" s="1"/>
  <c r="BF16"/>
  <c r="AT63" i="1"/>
  <c r="AT65" s="1"/>
  <c r="AH81" i="7"/>
  <c r="AD81"/>
  <c r="AF81"/>
  <c r="AA81"/>
  <c r="AE81"/>
  <c r="AD82"/>
  <c r="AB82"/>
  <c r="AF82"/>
  <c r="AG81"/>
  <c r="AG82"/>
  <c r="AA82"/>
  <c r="AE82"/>
  <c r="Z81"/>
  <c r="AV81" l="1"/>
  <c r="AV16"/>
  <c r="AC82"/>
  <c r="AC83" s="1"/>
  <c r="E65" i="8"/>
  <c r="V65" s="1"/>
  <c r="AA64"/>
  <c r="AH82" i="7"/>
  <c r="AH83" s="1"/>
  <c r="Y81"/>
  <c r="L83"/>
  <c r="AF83"/>
  <c r="AA83"/>
  <c r="K83"/>
  <c r="Z82"/>
  <c r="Z83" s="1"/>
  <c r="AG83"/>
  <c r="AE83"/>
  <c r="F83"/>
  <c r="AB81"/>
  <c r="AB83" s="1"/>
  <c r="M83"/>
  <c r="I83"/>
  <c r="J83"/>
  <c r="N83"/>
  <c r="Q83"/>
  <c r="H83"/>
  <c r="P83"/>
  <c r="G83"/>
  <c r="AD83"/>
  <c r="O83"/>
  <c r="BF36"/>
  <c r="X81"/>
  <c r="X83" s="1"/>
  <c r="BF35"/>
  <c r="AV83" l="1"/>
  <c r="AA65" i="8"/>
  <c r="AW65" s="1"/>
  <c r="BF65" s="1"/>
  <c r="AW64"/>
  <c r="BF64" s="1"/>
  <c r="AU82" i="7"/>
  <c r="AU81"/>
  <c r="X82"/>
  <c r="Y82"/>
  <c r="Y83" s="1"/>
  <c r="E17" i="6" l="1"/>
  <c r="F17"/>
  <c r="F15" s="1"/>
  <c r="G17"/>
  <c r="G15" s="1"/>
  <c r="H17"/>
  <c r="H15" s="1"/>
  <c r="I17"/>
  <c r="I15" s="1"/>
  <c r="J17"/>
  <c r="J15" s="1"/>
  <c r="K17"/>
  <c r="K15" s="1"/>
  <c r="L17"/>
  <c r="L15" s="1"/>
  <c r="M17"/>
  <c r="M15" s="1"/>
  <c r="N17"/>
  <c r="N15" s="1"/>
  <c r="O17"/>
  <c r="O15" s="1"/>
  <c r="P17"/>
  <c r="P15" s="1"/>
  <c r="Q17"/>
  <c r="Q15" s="1"/>
  <c r="R17"/>
  <c r="R15" s="1"/>
  <c r="S17"/>
  <c r="S15" s="1"/>
  <c r="T17"/>
  <c r="T15" s="1"/>
  <c r="T88" s="1"/>
  <c r="E18"/>
  <c r="E16" s="1"/>
  <c r="F18"/>
  <c r="F16" s="1"/>
  <c r="G18"/>
  <c r="G16" s="1"/>
  <c r="H18"/>
  <c r="H16" s="1"/>
  <c r="I18"/>
  <c r="I16" s="1"/>
  <c r="J18"/>
  <c r="J16" s="1"/>
  <c r="K18"/>
  <c r="K16" s="1"/>
  <c r="L18"/>
  <c r="L16" s="1"/>
  <c r="M18"/>
  <c r="M16" s="1"/>
  <c r="N18"/>
  <c r="N16" s="1"/>
  <c r="O18"/>
  <c r="O16" s="1"/>
  <c r="P18"/>
  <c r="P16" s="1"/>
  <c r="Q18"/>
  <c r="Q16" s="1"/>
  <c r="R18"/>
  <c r="R16" s="1"/>
  <c r="S18"/>
  <c r="S16" s="1"/>
  <c r="T18"/>
  <c r="T16" s="1"/>
  <c r="V19"/>
  <c r="BF19" s="1"/>
  <c r="V20"/>
  <c r="BF20" s="1"/>
  <c r="V23"/>
  <c r="BF23" s="1"/>
  <c r="V25"/>
  <c r="BF25" s="1"/>
  <c r="BF26"/>
  <c r="V27"/>
  <c r="BF27" s="1"/>
  <c r="V28"/>
  <c r="BF28" s="1"/>
  <c r="BF39"/>
  <c r="V40"/>
  <c r="BF40" s="1"/>
  <c r="V49"/>
  <c r="BF49" s="1"/>
  <c r="V50"/>
  <c r="BF50" s="1"/>
  <c r="V55"/>
  <c r="BF55" s="1"/>
  <c r="V56"/>
  <c r="BF56" s="1"/>
  <c r="V57"/>
  <c r="BF57" s="1"/>
  <c r="V58"/>
  <c r="BF58" s="1"/>
  <c r="V59"/>
  <c r="BF59" s="1"/>
  <c r="V60"/>
  <c r="BF60" s="1"/>
  <c r="AO89"/>
  <c r="AP89"/>
  <c r="AO88"/>
  <c r="AP88"/>
  <c r="V15" l="1"/>
  <c r="BF15" s="1"/>
  <c r="AK89"/>
  <c r="AG89"/>
  <c r="AC89"/>
  <c r="AO90"/>
  <c r="AP90"/>
  <c r="Q21"/>
  <c r="Q88" s="1"/>
  <c r="M21"/>
  <c r="M88" s="1"/>
  <c r="I21"/>
  <c r="I88" s="1"/>
  <c r="AJ89"/>
  <c r="AF89"/>
  <c r="AB89"/>
  <c r="AN89"/>
  <c r="R22"/>
  <c r="R89" s="1"/>
  <c r="F22"/>
  <c r="F89" s="1"/>
  <c r="V48"/>
  <c r="BF48" s="1"/>
  <c r="P21"/>
  <c r="P88" s="1"/>
  <c r="L21"/>
  <c r="L88" s="1"/>
  <c r="H21"/>
  <c r="H88" s="1"/>
  <c r="R21"/>
  <c r="R88" s="1"/>
  <c r="J21"/>
  <c r="J88" s="1"/>
  <c r="V47"/>
  <c r="BF47" s="1"/>
  <c r="V38"/>
  <c r="BF38" s="1"/>
  <c r="O22"/>
  <c r="O89" s="1"/>
  <c r="G22"/>
  <c r="G89" s="1"/>
  <c r="F21"/>
  <c r="F88" s="1"/>
  <c r="V18"/>
  <c r="BF18" s="1"/>
  <c r="AL89"/>
  <c r="AH89"/>
  <c r="AD89"/>
  <c r="N21"/>
  <c r="N88" s="1"/>
  <c r="AM89"/>
  <c r="AI89"/>
  <c r="AE89"/>
  <c r="AA89"/>
  <c r="T22"/>
  <c r="P22"/>
  <c r="P89" s="1"/>
  <c r="L22"/>
  <c r="L89" s="1"/>
  <c r="Q22"/>
  <c r="Q89" s="1"/>
  <c r="M22"/>
  <c r="M89" s="1"/>
  <c r="I22"/>
  <c r="I89" s="1"/>
  <c r="S21"/>
  <c r="S88" s="1"/>
  <c r="O21"/>
  <c r="O88" s="1"/>
  <c r="K21"/>
  <c r="K88" s="1"/>
  <c r="V24"/>
  <c r="BF24" s="1"/>
  <c r="V16"/>
  <c r="BF16" s="1"/>
  <c r="N22"/>
  <c r="N89" s="1"/>
  <c r="J22"/>
  <c r="J89" s="1"/>
  <c r="G21"/>
  <c r="G88" s="1"/>
  <c r="S22"/>
  <c r="S89" s="1"/>
  <c r="K22"/>
  <c r="K89" s="1"/>
  <c r="Z89"/>
  <c r="H22"/>
  <c r="H89" s="1"/>
  <c r="V17"/>
  <c r="BF17" s="1"/>
  <c r="T89" l="1"/>
  <c r="T90" s="1"/>
  <c r="V22"/>
  <c r="V88"/>
  <c r="Y89"/>
  <c r="V21"/>
  <c r="BF21" s="1"/>
  <c r="Y88"/>
  <c r="AH88"/>
  <c r="AB88"/>
  <c r="AB90" s="1"/>
  <c r="AA88"/>
  <c r="AA90" s="1"/>
  <c r="AL88"/>
  <c r="AL90" s="1"/>
  <c r="AN88"/>
  <c r="AN90" s="1"/>
  <c r="AI88"/>
  <c r="AI90" s="1"/>
  <c r="AC88"/>
  <c r="AC90" s="1"/>
  <c r="AG88"/>
  <c r="AG90" s="1"/>
  <c r="AE88"/>
  <c r="AE90" s="1"/>
  <c r="Z88"/>
  <c r="Z90" s="1"/>
  <c r="AF88"/>
  <c r="AK88"/>
  <c r="AK90" s="1"/>
  <c r="AM88"/>
  <c r="AD88"/>
  <c r="AD90" s="1"/>
  <c r="AJ88"/>
  <c r="AJ90" s="1"/>
  <c r="V46"/>
  <c r="BF46" s="1"/>
  <c r="P90"/>
  <c r="G90"/>
  <c r="H90"/>
  <c r="L90"/>
  <c r="I90"/>
  <c r="M90"/>
  <c r="O90"/>
  <c r="Q90"/>
  <c r="K90"/>
  <c r="X88"/>
  <c r="J90"/>
  <c r="F90"/>
  <c r="S90"/>
  <c r="R90"/>
  <c r="N90"/>
  <c r="AM90" l="1"/>
  <c r="AW88"/>
  <c r="AH90"/>
  <c r="AF90"/>
  <c r="BF88"/>
  <c r="Y90"/>
  <c r="BF22"/>
  <c r="E89"/>
  <c r="V89" s="1"/>
  <c r="BF89" l="1"/>
  <c r="E90"/>
  <c r="V90" s="1"/>
  <c r="X90" l="1"/>
  <c r="AW90" s="1"/>
  <c r="H16" i="1"/>
  <c r="L16"/>
  <c r="P16"/>
  <c r="F43"/>
  <c r="G43"/>
  <c r="H43"/>
  <c r="I43"/>
  <c r="J43"/>
  <c r="K43"/>
  <c r="L43"/>
  <c r="M43"/>
  <c r="N43"/>
  <c r="O43"/>
  <c r="P43"/>
  <c r="Q43"/>
  <c r="R43"/>
  <c r="S43"/>
  <c r="T43"/>
  <c r="V20"/>
  <c r="BF20" s="1"/>
  <c r="V21"/>
  <c r="BF21" s="1"/>
  <c r="V22"/>
  <c r="BF22" s="1"/>
  <c r="Y44"/>
  <c r="Z44"/>
  <c r="Z16" s="1"/>
  <c r="Z64" s="1"/>
  <c r="AA44"/>
  <c r="AB44"/>
  <c r="AC44"/>
  <c r="AD44"/>
  <c r="AE44"/>
  <c r="AE16" s="1"/>
  <c r="AE64" s="1"/>
  <c r="AF44"/>
  <c r="AF16" s="1"/>
  <c r="AF64" s="1"/>
  <c r="AG44"/>
  <c r="AH44"/>
  <c r="AH16" s="1"/>
  <c r="AH64" s="1"/>
  <c r="AI44"/>
  <c r="AJ44"/>
  <c r="AK44"/>
  <c r="AK16" s="1"/>
  <c r="AK64" s="1"/>
  <c r="AL44"/>
  <c r="AM44"/>
  <c r="AM16" s="1"/>
  <c r="AM64" s="1"/>
  <c r="AN44"/>
  <c r="AO44"/>
  <c r="AO16" s="1"/>
  <c r="AO64" s="1"/>
  <c r="AP44"/>
  <c r="AP16" s="1"/>
  <c r="AP64" s="1"/>
  <c r="AR44"/>
  <c r="AS44"/>
  <c r="X44"/>
  <c r="Y43"/>
  <c r="Z43"/>
  <c r="Z15" s="1"/>
  <c r="Z63" s="1"/>
  <c r="AA43"/>
  <c r="AA15" s="1"/>
  <c r="AA63" s="1"/>
  <c r="AB43"/>
  <c r="AC43"/>
  <c r="AC15" s="1"/>
  <c r="AC63" s="1"/>
  <c r="AD43"/>
  <c r="AD15" s="1"/>
  <c r="AD63" s="1"/>
  <c r="AE43"/>
  <c r="AE15" s="1"/>
  <c r="AE63" s="1"/>
  <c r="AF43"/>
  <c r="AF15" s="1"/>
  <c r="AF63" s="1"/>
  <c r="AG43"/>
  <c r="AG15" s="1"/>
  <c r="AG63" s="1"/>
  <c r="AH43"/>
  <c r="AH15" s="1"/>
  <c r="AH63" s="1"/>
  <c r="AI43"/>
  <c r="AI15" s="1"/>
  <c r="AI63" s="1"/>
  <c r="AJ43"/>
  <c r="AJ15" s="1"/>
  <c r="AJ63" s="1"/>
  <c r="AK43"/>
  <c r="AK15" s="1"/>
  <c r="AK63" s="1"/>
  <c r="AL43"/>
  <c r="AL15" s="1"/>
  <c r="AL63" s="1"/>
  <c r="AM43"/>
  <c r="AM15" s="1"/>
  <c r="AM63" s="1"/>
  <c r="AN43"/>
  <c r="AN15" s="1"/>
  <c r="AO43"/>
  <c r="AO15" s="1"/>
  <c r="AO63" s="1"/>
  <c r="AP43"/>
  <c r="AP15" s="1"/>
  <c r="AP63" s="1"/>
  <c r="AQ43"/>
  <c r="AQ15" s="1"/>
  <c r="AQ63" s="1"/>
  <c r="AR43"/>
  <c r="AR15" s="1"/>
  <c r="AS43"/>
  <c r="AS15" s="1"/>
  <c r="X63"/>
  <c r="BF19"/>
  <c r="V23"/>
  <c r="BF23" s="1"/>
  <c r="V24"/>
  <c r="BF24" s="1"/>
  <c r="V25"/>
  <c r="BF25" s="1"/>
  <c r="V26"/>
  <c r="BF26" s="1"/>
  <c r="V27"/>
  <c r="BF27" s="1"/>
  <c r="V28"/>
  <c r="BF28" s="1"/>
  <c r="V29"/>
  <c r="BF29" s="1"/>
  <c r="V30"/>
  <c r="BF30" s="1"/>
  <c r="BF31"/>
  <c r="V32"/>
  <c r="BF32" s="1"/>
  <c r="V33"/>
  <c r="BF33" s="1"/>
  <c r="V34"/>
  <c r="BF34" s="1"/>
  <c r="V37"/>
  <c r="BF37" s="1"/>
  <c r="V38"/>
  <c r="BF38" s="1"/>
  <c r="V45"/>
  <c r="BF45" s="1"/>
  <c r="V46"/>
  <c r="BF46" s="1"/>
  <c r="V47"/>
  <c r="BF47" s="1"/>
  <c r="V48"/>
  <c r="BF48" s="1"/>
  <c r="V49"/>
  <c r="BF49" s="1"/>
  <c r="BF50"/>
  <c r="V51"/>
  <c r="BF51" s="1"/>
  <c r="V52"/>
  <c r="BF52" s="1"/>
  <c r="Y15" l="1"/>
  <c r="Y63" s="1"/>
  <c r="AV43"/>
  <c r="V43"/>
  <c r="X16"/>
  <c r="X64" s="1"/>
  <c r="AV44"/>
  <c r="BF90" i="6"/>
  <c r="AR16" i="1"/>
  <c r="AR64" s="1"/>
  <c r="AN16"/>
  <c r="AN64" s="1"/>
  <c r="AL16"/>
  <c r="AL64" s="1"/>
  <c r="AJ16"/>
  <c r="AJ64" s="1"/>
  <c r="AI16"/>
  <c r="AI64" s="1"/>
  <c r="AD16"/>
  <c r="AD64" s="1"/>
  <c r="AC16"/>
  <c r="AC64" s="1"/>
  <c r="AB16"/>
  <c r="AB64" s="1"/>
  <c r="Y16"/>
  <c r="Y64" s="1"/>
  <c r="AA16"/>
  <c r="AA64" s="1"/>
  <c r="AS16"/>
  <c r="AS64" s="1"/>
  <c r="AB15"/>
  <c r="AG16"/>
  <c r="AG64" s="1"/>
  <c r="AQ16"/>
  <c r="AQ64" s="1"/>
  <c r="R15"/>
  <c r="R63" s="1"/>
  <c r="P15"/>
  <c r="P63" s="1"/>
  <c r="L15"/>
  <c r="L63" s="1"/>
  <c r="J15"/>
  <c r="J63" s="1"/>
  <c r="H15"/>
  <c r="H63" s="1"/>
  <c r="F15"/>
  <c r="Q15"/>
  <c r="Q63" s="1"/>
  <c r="N15"/>
  <c r="N63" s="1"/>
  <c r="M15"/>
  <c r="M63" s="1"/>
  <c r="I15"/>
  <c r="I63" s="1"/>
  <c r="T15"/>
  <c r="T63" s="1"/>
  <c r="S15"/>
  <c r="S63" s="1"/>
  <c r="O15"/>
  <c r="O63" s="1"/>
  <c r="K15"/>
  <c r="K63" s="1"/>
  <c r="G15"/>
  <c r="G63" s="1"/>
  <c r="R16"/>
  <c r="R64" s="1"/>
  <c r="N16"/>
  <c r="N64" s="1"/>
  <c r="J16"/>
  <c r="J64" s="1"/>
  <c r="F16"/>
  <c r="F64" s="1"/>
  <c r="E16"/>
  <c r="U64"/>
  <c r="Q16"/>
  <c r="Q64" s="1"/>
  <c r="T16"/>
  <c r="T64" s="1"/>
  <c r="M16"/>
  <c r="M64" s="1"/>
  <c r="I16"/>
  <c r="I64" s="1"/>
  <c r="U63"/>
  <c r="S16"/>
  <c r="S64" s="1"/>
  <c r="O16"/>
  <c r="O64" s="1"/>
  <c r="K16"/>
  <c r="K64" s="1"/>
  <c r="P64"/>
  <c r="L64"/>
  <c r="H64"/>
  <c r="G16"/>
  <c r="G64" s="1"/>
  <c r="V17"/>
  <c r="BF17" s="1"/>
  <c r="AV15" l="1"/>
  <c r="F63"/>
  <c r="V63" s="1"/>
  <c r="V15"/>
  <c r="E64"/>
  <c r="E65" s="1"/>
  <c r="V16"/>
  <c r="AV16"/>
  <c r="BF43"/>
  <c r="AB63"/>
  <c r="AV63" s="1"/>
  <c r="BF44"/>
  <c r="AQ65"/>
  <c r="BF18"/>
  <c r="AG65"/>
  <c r="N65"/>
  <c r="Q65"/>
  <c r="R65"/>
  <c r="L65"/>
  <c r="J65"/>
  <c r="U65"/>
  <c r="M65"/>
  <c r="I65"/>
  <c r="T65"/>
  <c r="S65"/>
  <c r="P65"/>
  <c r="H65"/>
  <c r="O65"/>
  <c r="K65"/>
  <c r="G65"/>
  <c r="Y65"/>
  <c r="AE65"/>
  <c r="AI65"/>
  <c r="AM65"/>
  <c r="Z65"/>
  <c r="AA65"/>
  <c r="AL65"/>
  <c r="AD65"/>
  <c r="AC65"/>
  <c r="AS65"/>
  <c r="X65"/>
  <c r="AK65"/>
  <c r="AJ65"/>
  <c r="AP65"/>
  <c r="V64"/>
  <c r="AO65"/>
  <c r="AR65"/>
  <c r="AH65"/>
  <c r="AF65"/>
  <c r="AN65"/>
  <c r="AV65" l="1"/>
  <c r="F65"/>
  <c r="V65" s="1"/>
  <c r="AB65"/>
  <c r="BF15"/>
  <c r="BF63"/>
  <c r="BF16"/>
  <c r="AV64"/>
  <c r="BF64" s="1"/>
  <c r="BF65" l="1"/>
  <c r="U83" i="7" l="1"/>
  <c r="V83" s="1"/>
</calcChain>
</file>

<file path=xl/sharedStrings.xml><?xml version="1.0" encoding="utf-8"?>
<sst xmlns="http://schemas.openxmlformats.org/spreadsheetml/2006/main" count="605" uniqueCount="226">
  <si>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</si>
  <si>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</si>
  <si>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</si>
  <si>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</si>
  <si>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</si>
  <si>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</si>
  <si>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</si>
  <si>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</si>
  <si>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</si>
  <si>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</si>
  <si>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</si>
  <si>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</si>
  <si>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</si>
  <si>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</si>
  <si>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</si>
  <si>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</si>
  <si>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</si>
  <si>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</si>
  <si>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</si>
  <si>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</si>
  <si>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</si>
  <si>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</si>
  <si>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Иностранный язык</t>
  </si>
  <si>
    <t>История</t>
  </si>
  <si>
    <t>Базовые дисциплины</t>
  </si>
  <si>
    <t>Профильные дисциплины</t>
  </si>
  <si>
    <t>ОГСЭ.03</t>
  </si>
  <si>
    <t>ОГСЭ.04</t>
  </si>
  <si>
    <t>Профессиональный цикл</t>
  </si>
  <si>
    <t>Профессиональные модули</t>
  </si>
  <si>
    <t>ПМ.01</t>
  </si>
  <si>
    <t>КАЛЕНДАРНЫЙ УЧЕБНЫЙ ГРАФИК</t>
  </si>
  <si>
    <t>Форма обучения - очная</t>
  </si>
  <si>
    <t>2   к  у  р  с</t>
  </si>
  <si>
    <t>Всего часов</t>
  </si>
  <si>
    <t>Всего час. в неделю обязательной учебной нагрузки</t>
  </si>
  <si>
    <t>1 КУРС</t>
  </si>
  <si>
    <t>2 КУРС</t>
  </si>
  <si>
    <t>ОГСЭ.05</t>
  </si>
  <si>
    <t>ОП.01</t>
  </si>
  <si>
    <t>ОП.03</t>
  </si>
  <si>
    <t>ОП.04</t>
  </si>
  <si>
    <t>УП.01.01</t>
  </si>
  <si>
    <t>3 КУРС</t>
  </si>
  <si>
    <t>МДК.02.01</t>
  </si>
  <si>
    <t>1   к  у  р  с</t>
  </si>
  <si>
    <t>ОП</t>
  </si>
  <si>
    <t>Общеобразовательная подготовка</t>
  </si>
  <si>
    <t>ПД</t>
  </si>
  <si>
    <t>ОГСЭ</t>
  </si>
  <si>
    <t>ПП</t>
  </si>
  <si>
    <t>ОП.08</t>
  </si>
  <si>
    <t>ПМ</t>
  </si>
  <si>
    <t>Физическая культура</t>
  </si>
  <si>
    <t>П</t>
  </si>
  <si>
    <t>Профессиональная подгоовка</t>
  </si>
  <si>
    <t>Литература</t>
  </si>
  <si>
    <t>Общиы гуманитарный и социально-экономический цикл</t>
  </si>
  <si>
    <t xml:space="preserve">ОП.02 </t>
  </si>
  <si>
    <t>Общепрофессионыльные дисциплины</t>
  </si>
  <si>
    <t>ЕН.01</t>
  </si>
  <si>
    <t>ЕН</t>
  </si>
  <si>
    <t xml:space="preserve">     Май</t>
  </si>
  <si>
    <t xml:space="preserve">  31июл-26июл</t>
  </si>
  <si>
    <t>3 курс</t>
  </si>
  <si>
    <t>ЕН.03</t>
  </si>
  <si>
    <t>ОП.10</t>
  </si>
  <si>
    <t xml:space="preserve"> 5янв. – 11янв.</t>
  </si>
  <si>
    <t>Основы безопасности жизнедеятельности</t>
  </si>
  <si>
    <t>ОУДд</t>
  </si>
  <si>
    <t>Дополнительные общеобразовательные дисциплины</t>
  </si>
  <si>
    <t xml:space="preserve">Квалификация: </t>
  </si>
  <si>
    <t>Математический и общий естественнонаучный цикл</t>
  </si>
  <si>
    <t>Математика</t>
  </si>
  <si>
    <t>4 КУРС</t>
  </si>
  <si>
    <t xml:space="preserve">  29сент. -  5 окт.</t>
  </si>
  <si>
    <t>12 янв - 18янв</t>
  </si>
  <si>
    <t>30 мар – 5  апр.</t>
  </si>
  <si>
    <t>4 мая-10 мая</t>
  </si>
  <si>
    <t>1 июня-7 июня</t>
  </si>
  <si>
    <t>29 июн-05 июл</t>
  </si>
  <si>
    <t xml:space="preserve"> 3 нояб. -9 ноя</t>
  </si>
  <si>
    <t xml:space="preserve">  1сент. - 7 сент.</t>
  </si>
  <si>
    <t>1 дек. – 7 дек.</t>
  </si>
  <si>
    <t>29 дек. - 4 янв.</t>
  </si>
  <si>
    <t>2 фев. -8 фев.</t>
  </si>
  <si>
    <t>2 мар. –  8 мар.</t>
  </si>
  <si>
    <t xml:space="preserve"> 24 ав г-31 авг.</t>
  </si>
  <si>
    <t>ОП.12</t>
  </si>
  <si>
    <t>Астрономия</t>
  </si>
  <si>
    <t>1 мар. –  7 мар.</t>
  </si>
  <si>
    <t>29 мар – 44 апр.</t>
  </si>
  <si>
    <t>3 мая-9мая</t>
  </si>
  <si>
    <t>31 мая-6 июня</t>
  </si>
  <si>
    <t>28 июн-04 июл</t>
  </si>
  <si>
    <t>29 мар – 4  апр.</t>
  </si>
  <si>
    <t>3 мая  -9 мая</t>
  </si>
  <si>
    <t>28 июн -04 июл</t>
  </si>
  <si>
    <t>23 фев. –  29 фев.</t>
  </si>
  <si>
    <t>БД.01</t>
  </si>
  <si>
    <t>БД.02</t>
  </si>
  <si>
    <t>БД.03</t>
  </si>
  <si>
    <t>БД.04</t>
  </si>
  <si>
    <t>БД.05</t>
  </si>
  <si>
    <t>БД.06</t>
  </si>
  <si>
    <t>БД.07</t>
  </si>
  <si>
    <t>БД.08</t>
  </si>
  <si>
    <t>БД</t>
  </si>
  <si>
    <t>ПД.01</t>
  </si>
  <si>
    <t>ПД.02</t>
  </si>
  <si>
    <t>ПД.03</t>
  </si>
  <si>
    <t>Физика</t>
  </si>
  <si>
    <t>государственное бюджетное профессиональное образовательное учреждение  Ростовской области "Ростовский-на-Дону колледж связи и информатки"</t>
  </si>
  <si>
    <t>ОГСЭ.02</t>
  </si>
  <si>
    <t>ОП.05</t>
  </si>
  <si>
    <t>ОГСЭ.06</t>
  </si>
  <si>
    <t>МДК.01.02</t>
  </si>
  <si>
    <t>МДК.01.03</t>
  </si>
  <si>
    <t>ПМ.02</t>
  </si>
  <si>
    <t>4 курс</t>
  </si>
  <si>
    <t>УП.03.01</t>
  </si>
  <si>
    <t>ОГСЭ.01</t>
  </si>
  <si>
    <t>Основы философии</t>
  </si>
  <si>
    <t>ПП.01.01</t>
  </si>
  <si>
    <t>Производственная практика ( по профилю специальности)</t>
  </si>
  <si>
    <t>МДК.02.02</t>
  </si>
  <si>
    <t>ПМ.04</t>
  </si>
  <si>
    <t>МДК.04.01</t>
  </si>
  <si>
    <t>МДК.04.02</t>
  </si>
  <si>
    <t>ПДП</t>
  </si>
  <si>
    <t>Нормативный срок обучения - 3 года 10 месяцев</t>
  </si>
  <si>
    <t>Элементы высшей математики</t>
  </si>
  <si>
    <t>Архитектура компьютерных систем</t>
  </si>
  <si>
    <t>Информационные технологии</t>
  </si>
  <si>
    <t>Теория вероятностей и математическая статистика</t>
  </si>
  <si>
    <t>ОП.06</t>
  </si>
  <si>
    <t>ОП.07</t>
  </si>
  <si>
    <t>ОП.09</t>
  </si>
  <si>
    <t>ОП.11</t>
  </si>
  <si>
    <t>ОП.13</t>
  </si>
  <si>
    <t>ОП.14</t>
  </si>
  <si>
    <t>Основы кибернетики и основы робототехники</t>
  </si>
  <si>
    <t>Системное программирование</t>
  </si>
  <si>
    <t>Технология разработки и защиты баз данных</t>
  </si>
  <si>
    <t>Нормативный срок обучения - 3 года 10  месяцев</t>
  </si>
  <si>
    <t>ОП.15</t>
  </si>
  <si>
    <t>МДК.02.03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</si>
  <si>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</si>
  <si>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</si>
  <si>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Документирование и сертификация</t>
  </si>
  <si>
    <t>Определение экономической эффективности деятельности предприятия</t>
  </si>
  <si>
    <t>ПП.03.01</t>
  </si>
  <si>
    <t>Преддипломная практика</t>
  </si>
  <si>
    <t xml:space="preserve">Информатика </t>
  </si>
  <si>
    <t>по специальности среднего профессионального образования  09.02.07 «Информационные системы и программирование", базовой подготовки</t>
  </si>
  <si>
    <t>Программист</t>
  </si>
  <si>
    <t>Родная (региональная) литература</t>
  </si>
  <si>
    <t>Физическая культурв</t>
  </si>
  <si>
    <t>ЭК.01</t>
  </si>
  <si>
    <t>Человек в современном мире</t>
  </si>
  <si>
    <t>ЭК.02</t>
  </si>
  <si>
    <t>Экологические основы природопользования</t>
  </si>
  <si>
    <t>ЭК.03</t>
  </si>
  <si>
    <t>Большие данные</t>
  </si>
  <si>
    <t>ЭЕ.04</t>
  </si>
  <si>
    <t>Основы финансовой грамотности</t>
  </si>
  <si>
    <t>Квалификация: Программист</t>
  </si>
  <si>
    <t>Психология общения</t>
  </si>
  <si>
    <t>Иностранный язык в профессиональной деятельности</t>
  </si>
  <si>
    <t>Дискретная математика с элементами математической логики</t>
  </si>
  <si>
    <t>ЕН.02</t>
  </si>
  <si>
    <t>Операционные системы и среды</t>
  </si>
  <si>
    <t>Основы алгоритмизации и программирования</t>
  </si>
  <si>
    <t>Правовые основы профессиональной деятельности</t>
  </si>
  <si>
    <t>Экономика отрасли</t>
  </si>
  <si>
    <t>Основы проектирования баз данных</t>
  </si>
  <si>
    <t>Стандартизация, сертификация и техническое документирование</t>
  </si>
  <si>
    <t>Численные методы</t>
  </si>
  <si>
    <t xml:space="preserve">Компьютерные сети </t>
  </si>
  <si>
    <t xml:space="preserve">Менеджмент в профессиональной деятельности </t>
  </si>
  <si>
    <t>Облачное технологии</t>
  </si>
  <si>
    <t>Основы веб-технологий</t>
  </si>
  <si>
    <t>по специальности среднего профессионального образования 09.02.07 «Информационные системы и программирование», базовой подготовки</t>
  </si>
  <si>
    <t xml:space="preserve">Профессиональные модули </t>
  </si>
  <si>
    <t>Разработка модулей программного обеспечения для компьютерных систем</t>
  </si>
  <si>
    <t>Разработка программных модулей</t>
  </si>
  <si>
    <t xml:space="preserve">МДК.01.01 </t>
  </si>
  <si>
    <t>Поддержка и тестирование программных модулей</t>
  </si>
  <si>
    <t>Разработка мобильных приложений</t>
  </si>
  <si>
    <t xml:space="preserve">МДК.01.04 </t>
  </si>
  <si>
    <t>Проектирование и разработка интерфейса ПП</t>
  </si>
  <si>
    <t>Программирование на платформе 1С</t>
  </si>
  <si>
    <t xml:space="preserve">МДК.01.07 </t>
  </si>
  <si>
    <t>Сопровождение и обслуживание программного обеспечения компьютерных систем</t>
  </si>
  <si>
    <t>Внедрение и поддержка компьютерных систем</t>
  </si>
  <si>
    <t>Обеспечение качества функционирования компьютерных систем</t>
  </si>
  <si>
    <t>Учебная практика</t>
  </si>
  <si>
    <t>Производственная приктика</t>
  </si>
  <si>
    <t>Калификационный экзамен</t>
  </si>
  <si>
    <t>МДК.01.05</t>
  </si>
  <si>
    <t>по специальности среднего профессионального образования 09.02.07  «Информационные системы и программирование », базовой подготовки</t>
  </si>
  <si>
    <t xml:space="preserve">Иностранный язык в профессиональной деятельности </t>
  </si>
  <si>
    <t>Безопасности жизнедеятельности</t>
  </si>
  <si>
    <t>Web-программирование</t>
  </si>
  <si>
    <t>МДК.01.06</t>
  </si>
  <si>
    <t>МДК.01.08</t>
  </si>
  <si>
    <t>Бизнес-аналитика</t>
  </si>
  <si>
    <t xml:space="preserve">Квалификационный экзамен </t>
  </si>
  <si>
    <t>Осуществление интеграции программных модулей</t>
  </si>
  <si>
    <t>Математическое моделирование</t>
  </si>
  <si>
    <t>МДК.02.04</t>
  </si>
  <si>
    <t>Информационная безопасность</t>
  </si>
  <si>
    <t>МДК.02.05</t>
  </si>
  <si>
    <t>МДК.02.06</t>
  </si>
  <si>
    <t>Разработка, администрирование и защита баз данных</t>
  </si>
  <si>
    <t>ПМ.11</t>
  </si>
  <si>
    <t>МДК.11.01</t>
  </si>
  <si>
    <t>УП.11.01</t>
  </si>
  <si>
    <t>ПП.11.01</t>
  </si>
  <si>
    <t>Производственная практика (по профилю специальности)</t>
  </si>
  <si>
    <t>Дипломное проектирование</t>
  </si>
  <si>
    <t>ГИА</t>
  </si>
  <si>
    <t>по специальности среднего профессионального образования  09.02.07 «Информационные системы и программированиее », базовой подготовки</t>
  </si>
  <si>
    <t>УТВЕРЖДАЮ</t>
  </si>
  <si>
    <t xml:space="preserve">Директор ГБПОУ РО "РКСИ"     _____________ С.Н. Горбунов                    </t>
  </si>
  <si>
    <t>"31" августа 2021 г.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</si>
</sst>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77">
    <xf numFmtId="0" fontId="0" fillId="0" borderId="0" xfId="0"/>
    <xf numFmtId="0" fontId="6" fillId="0" borderId="0" xfId="0" applyFont="1"/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4" xfId="0" applyBorder="1"/>
    <xf numFmtId="0" fontId="0" fillId="0" borderId="10" xfId="0" applyBorder="1"/>
    <xf numFmtId="0" fontId="0" fillId="0" borderId="6" xfId="0" applyBorder="1"/>
    <xf numFmtId="0" fontId="4" fillId="0" borderId="5" xfId="0" applyFont="1" applyBorder="1" applyAlignment="1">
      <alignment horizontal="center" wrapText="1"/>
    </xf>
    <xf numFmtId="0" fontId="6" fillId="0" borderId="0" xfId="0" applyFont="1" applyBorder="1"/>
    <xf numFmtId="0" fontId="0" fillId="0" borderId="0" xfId="0" applyBorder="1"/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15" fillId="0" borderId="7" xfId="0" applyFont="1" applyBorder="1" applyAlignment="1"/>
    <xf numFmtId="0" fontId="15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3" fillId="0" borderId="13" xfId="1" applyFont="1" applyBorder="1" applyAlignment="1" applyProtection="1">
      <alignment horizont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21" fillId="0" borderId="0" xfId="0" applyFont="1" applyBorder="1"/>
    <xf numFmtId="0" fontId="22" fillId="0" borderId="0" xfId="0" applyFont="1" applyBorder="1"/>
    <xf numFmtId="164" fontId="6" fillId="0" borderId="0" xfId="0" applyNumberFormat="1" applyFont="1" applyBorder="1"/>
    <xf numFmtId="0" fontId="1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 wrapText="1"/>
    </xf>
    <xf numFmtId="0" fontId="18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21" fillId="3" borderId="0" xfId="0" applyFont="1" applyFill="1" applyBorder="1"/>
    <xf numFmtId="0" fontId="22" fillId="3" borderId="0" xfId="0" applyFont="1" applyFill="1" applyBorder="1"/>
    <xf numFmtId="164" fontId="6" fillId="3" borderId="0" xfId="0" applyNumberFormat="1" applyFont="1" applyFill="1" applyBorder="1"/>
    <xf numFmtId="0" fontId="10" fillId="7" borderId="5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18" fillId="8" borderId="2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18" fillId="9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18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8" fillId="8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15" fillId="0" borderId="7" xfId="0" applyFont="1" applyBorder="1" applyAlignment="1"/>
    <xf numFmtId="0" fontId="8" fillId="9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textRotation="90"/>
    </xf>
    <xf numFmtId="0" fontId="10" fillId="0" borderId="1" xfId="0" applyFont="1" applyBorder="1" applyAlignment="1">
      <alignment horizontal="center" textRotation="90"/>
    </xf>
    <xf numFmtId="0" fontId="10" fillId="0" borderId="11" xfId="0" applyFont="1" applyBorder="1" applyAlignment="1">
      <alignment textRotation="90"/>
    </xf>
    <xf numFmtId="0" fontId="10" fillId="0" borderId="5" xfId="0" applyFont="1" applyBorder="1" applyAlignment="1">
      <alignment horizontal="center" textRotation="90"/>
    </xf>
    <xf numFmtId="0" fontId="10" fillId="0" borderId="5" xfId="0" applyFont="1" applyBorder="1" applyAlignment="1">
      <alignment textRotation="90" wrapText="1"/>
    </xf>
    <xf numFmtId="0" fontId="10" fillId="0" borderId="1" xfId="0" applyFont="1" applyBorder="1" applyAlignment="1">
      <alignment textRotation="90" wrapText="1"/>
    </xf>
    <xf numFmtId="0" fontId="27" fillId="0" borderId="5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vertical="center" textRotation="89"/>
    </xf>
    <xf numFmtId="0" fontId="27" fillId="0" borderId="5" xfId="0" applyFont="1" applyBorder="1" applyAlignment="1">
      <alignment horizontal="center" vertical="center" textRotation="89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14" fillId="7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textRotation="89"/>
    </xf>
    <xf numFmtId="0" fontId="24" fillId="10" borderId="6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wrapText="1"/>
    </xf>
    <xf numFmtId="0" fontId="18" fillId="1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18" fillId="14" borderId="2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wrapText="1"/>
    </xf>
    <xf numFmtId="0" fontId="20" fillId="8" borderId="2" xfId="0" applyFont="1" applyFill="1" applyBorder="1" applyAlignment="1">
      <alignment horizontal="center" vertical="center"/>
    </xf>
    <xf numFmtId="0" fontId="24" fillId="10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textRotation="90"/>
    </xf>
    <xf numFmtId="0" fontId="24" fillId="10" borderId="10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30" fillId="7" borderId="5" xfId="0" applyFont="1" applyFill="1" applyBorder="1" applyAlignment="1">
      <alignment horizontal="center" wrapText="1"/>
    </xf>
    <xf numFmtId="0" fontId="18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wrapText="1"/>
    </xf>
    <xf numFmtId="0" fontId="28" fillId="7" borderId="2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wrapText="1"/>
    </xf>
    <xf numFmtId="0" fontId="24" fillId="4" borderId="6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1" fillId="4" borderId="5" xfId="0" applyFont="1" applyFill="1" applyBorder="1" applyAlignment="1">
      <alignment horizontal="center" wrapText="1"/>
    </xf>
    <xf numFmtId="0" fontId="32" fillId="4" borderId="6" xfId="0" applyFont="1" applyFill="1" applyBorder="1" applyAlignment="1">
      <alignment horizontal="center" wrapText="1"/>
    </xf>
    <xf numFmtId="0" fontId="31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24" fillId="4" borderId="4" xfId="0" applyFont="1" applyFill="1" applyBorder="1" applyAlignment="1">
      <alignment horizontal="center" wrapText="1"/>
    </xf>
    <xf numFmtId="0" fontId="4" fillId="12" borderId="4" xfId="0" applyFont="1" applyFill="1" applyBorder="1" applyAlignment="1">
      <alignment horizontal="center" wrapText="1"/>
    </xf>
    <xf numFmtId="0" fontId="24" fillId="12" borderId="4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0" fillId="12" borderId="5" xfId="0" applyFill="1" applyBorder="1" applyAlignment="1">
      <alignment horizontal="center" wrapText="1"/>
    </xf>
    <xf numFmtId="0" fontId="20" fillId="12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1" xfId="0" applyBorder="1" applyAlignment="1"/>
    <xf numFmtId="0" fontId="15" fillId="0" borderId="7" xfId="0" applyFont="1" applyBorder="1" applyAlignment="1"/>
    <xf numFmtId="0" fontId="0" fillId="0" borderId="7" xfId="0" applyBorder="1" applyAlignment="1"/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5" fillId="9" borderId="6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wrapText="1"/>
    </xf>
    <xf numFmtId="0" fontId="12" fillId="7" borderId="6" xfId="0" applyFont="1" applyFill="1" applyBorder="1" applyAlignment="1">
      <alignment horizontal="center" wrapText="1"/>
    </xf>
    <xf numFmtId="0" fontId="18" fillId="9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12" fillId="9" borderId="4" xfId="0" applyFont="1" applyFill="1" applyBorder="1" applyAlignment="1">
      <alignment horizontal="center" wrapText="1"/>
    </xf>
    <xf numFmtId="0" fontId="12" fillId="9" borderId="6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0" fillId="0" borderId="0" xfId="0" applyAlignment="1"/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1" fillId="9" borderId="4" xfId="0" applyFont="1" applyFill="1" applyBorder="1" applyAlignment="1">
      <alignment horizontal="center" wrapText="1"/>
    </xf>
    <xf numFmtId="0" fontId="4" fillId="14" borderId="24" xfId="0" applyFont="1" applyFill="1" applyBorder="1" applyAlignment="1">
      <alignment horizontal="center" wrapText="1"/>
    </xf>
    <xf numFmtId="0" fontId="0" fillId="14" borderId="25" xfId="0" applyFill="1" applyBorder="1" applyAlignment="1">
      <alignment horizontal="center" wrapText="1"/>
    </xf>
    <xf numFmtId="0" fontId="12" fillId="14" borderId="4" xfId="0" applyFont="1" applyFill="1" applyBorder="1" applyAlignment="1">
      <alignment horizontal="center" wrapText="1"/>
    </xf>
    <xf numFmtId="0" fontId="0" fillId="14" borderId="6" xfId="0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12" fillId="7" borderId="28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0" fontId="12" fillId="7" borderId="13" xfId="0" applyFont="1" applyFill="1" applyBorder="1" applyAlignment="1">
      <alignment horizontal="center" wrapText="1"/>
    </xf>
    <xf numFmtId="0" fontId="12" fillId="7" borderId="26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24" fillId="7" borderId="4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24" fillId="7" borderId="6" xfId="0" applyFont="1" applyFill="1" applyBorder="1" applyAlignment="1">
      <alignment horizontal="center" wrapText="1"/>
    </xf>
    <xf numFmtId="0" fontId="17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4" fillId="7" borderId="13" xfId="0" applyFont="1" applyFill="1" applyBorder="1" applyAlignment="1">
      <alignment horizontal="center" wrapText="1"/>
    </xf>
    <xf numFmtId="0" fontId="24" fillId="7" borderId="2" xfId="0" applyFont="1" applyFill="1" applyBorder="1" applyAlignment="1">
      <alignment horizontal="center" wrapText="1"/>
    </xf>
    <xf numFmtId="0" fontId="24" fillId="9" borderId="4" xfId="0" applyFont="1" applyFill="1" applyBorder="1" applyAlignment="1">
      <alignment horizontal="center" wrapText="1"/>
    </xf>
    <xf numFmtId="0" fontId="24" fillId="9" borderId="6" xfId="0" applyFont="1" applyFill="1" applyBorder="1" applyAlignment="1">
      <alignment horizontal="center" wrapText="1"/>
    </xf>
    <xf numFmtId="0" fontId="25" fillId="5" borderId="4" xfId="0" applyFont="1" applyFill="1" applyBorder="1" applyAlignment="1">
      <alignment horizontal="center" wrapText="1"/>
    </xf>
    <xf numFmtId="0" fontId="24" fillId="5" borderId="6" xfId="0" applyFont="1" applyFill="1" applyBorder="1" applyAlignment="1">
      <alignment horizontal="center" wrapText="1"/>
    </xf>
    <xf numFmtId="0" fontId="25" fillId="9" borderId="4" xfId="0" applyFont="1" applyFill="1" applyBorder="1" applyAlignment="1">
      <alignment horizontal="center" wrapText="1"/>
    </xf>
    <xf numFmtId="0" fontId="24" fillId="14" borderId="4" xfId="0" applyFont="1" applyFill="1" applyBorder="1" applyAlignment="1">
      <alignment horizontal="center" wrapText="1"/>
    </xf>
    <xf numFmtId="0" fontId="29" fillId="0" borderId="5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2"/>
  <sheetViews>
    <sheetView tabSelected="1" zoomScale="93" zoomScaleNormal="93" zoomScaleSheetLayoutView="100" workbookViewId="0">
      <selection activeCell="A6" sqref="A6:BF6"/>
    </sheetView>
  </sheetViews>
  <sheetFormatPr defaultRowHeight="15"/>
  <cols>
    <col min="1" max="1" width="3.85546875" style="1" customWidth="1"/>
    <col min="2" max="2" width="8.140625" style="1" customWidth="1"/>
    <col min="3" max="3" width="18.28515625" style="1" customWidth="1"/>
    <col min="4" max="4" width="9.140625" style="1"/>
    <col min="5" max="5" width="4.7109375" customWidth="1"/>
    <col min="6" max="6" width="4.5703125" customWidth="1"/>
    <col min="7" max="8" width="4.7109375" customWidth="1"/>
    <col min="9" max="9" width="4" customWidth="1"/>
    <col min="10" max="10" width="4.7109375" customWidth="1"/>
    <col min="11" max="11" width="4.28515625" customWidth="1"/>
    <col min="12" max="12" width="4.42578125" customWidth="1"/>
    <col min="13" max="13" width="4.7109375" customWidth="1"/>
    <col min="14" max="14" width="4.42578125" customWidth="1"/>
    <col min="15" max="15" width="4.140625" customWidth="1"/>
    <col min="16" max="16" width="4.42578125" customWidth="1"/>
    <col min="17" max="18" width="4.7109375" customWidth="1"/>
    <col min="19" max="20" width="4" customWidth="1"/>
    <col min="21" max="21" width="3.5703125" customWidth="1"/>
    <col min="22" max="22" width="4.7109375" customWidth="1"/>
    <col min="23" max="23" width="5.28515625" customWidth="1"/>
    <col min="24" max="24" width="4.5703125" customWidth="1"/>
    <col min="25" max="26" width="5" customWidth="1"/>
    <col min="27" max="27" width="5.140625" customWidth="1"/>
    <col min="28" max="28" width="4.5703125" customWidth="1"/>
    <col min="29" max="29" width="4.28515625" customWidth="1"/>
    <col min="30" max="30" width="4.85546875" customWidth="1"/>
    <col min="31" max="31" width="4.28515625" customWidth="1"/>
    <col min="32" max="32" width="5" customWidth="1"/>
    <col min="33" max="33" width="4.140625" customWidth="1"/>
    <col min="34" max="34" width="4.7109375" customWidth="1"/>
    <col min="35" max="35" width="4.28515625" customWidth="1"/>
    <col min="36" max="36" width="4.85546875" customWidth="1"/>
    <col min="37" max="37" width="4.28515625" customWidth="1"/>
    <col min="38" max="38" width="4.5703125" customWidth="1"/>
    <col min="39" max="39" width="4.7109375" customWidth="1"/>
    <col min="40" max="40" width="5" customWidth="1"/>
    <col min="41" max="42" width="5.5703125" customWidth="1"/>
    <col min="43" max="43" width="5.42578125" customWidth="1"/>
    <col min="44" max="45" width="5.5703125" customWidth="1"/>
    <col min="46" max="46" width="5.42578125" customWidth="1"/>
    <col min="47" max="47" width="5.5703125" customWidth="1"/>
    <col min="48" max="48" width="7.5703125" customWidth="1"/>
    <col min="49" max="49" width="6.42578125" customWidth="1"/>
    <col min="50" max="52" width="2.5703125" customWidth="1"/>
    <col min="53" max="53" width="2.28515625" customWidth="1"/>
    <col min="54" max="54" width="2" customWidth="1"/>
    <col min="55" max="55" width="2.28515625" customWidth="1"/>
    <col min="56" max="56" width="2.140625" customWidth="1"/>
    <col min="57" max="57" width="2.85546875" customWidth="1"/>
    <col min="58" max="58" width="5.85546875" customWidth="1"/>
    <col min="59" max="59" width="8" hidden="1" customWidth="1"/>
  </cols>
  <sheetData>
    <row r="1" spans="1:59"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</row>
    <row r="2" spans="1:59">
      <c r="AM2" s="187" t="s">
        <v>223</v>
      </c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7"/>
      <c r="BC2" s="17"/>
      <c r="BD2" s="17"/>
      <c r="BE2" s="17"/>
      <c r="BF2" s="17"/>
    </row>
    <row r="3" spans="1:59" ht="15.75">
      <c r="AN3" s="192" t="s">
        <v>224</v>
      </c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7"/>
    </row>
    <row r="4" spans="1:59">
      <c r="AN4" s="191" t="s">
        <v>225</v>
      </c>
      <c r="AO4" s="191"/>
      <c r="AP4" s="191"/>
      <c r="AQ4" s="191"/>
      <c r="AR4" s="191"/>
      <c r="AS4" s="191"/>
      <c r="AT4" s="191"/>
      <c r="AU4" s="191"/>
      <c r="AV4" s="92"/>
      <c r="AW4" s="92"/>
      <c r="AX4" s="92"/>
      <c r="AY4" s="92"/>
      <c r="AZ4" s="92"/>
      <c r="BA4" s="92"/>
      <c r="BB4" s="92"/>
      <c r="BC4" s="92"/>
      <c r="BD4" s="92"/>
      <c r="BE4" s="92"/>
    </row>
    <row r="5" spans="1:59">
      <c r="I5" s="187" t="s">
        <v>31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7"/>
      <c r="AK5" s="17"/>
      <c r="AL5" s="17"/>
      <c r="AM5" s="17"/>
      <c r="AO5" s="15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9">
      <c r="A6" s="186" t="s">
        <v>112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</row>
    <row r="7" spans="1:59">
      <c r="B7" s="186" t="s">
        <v>154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</row>
    <row r="8" spans="1:59" ht="36.75" customHeight="1" thickBo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89" t="s">
        <v>71</v>
      </c>
      <c r="V8" s="190"/>
      <c r="W8" s="190"/>
      <c r="X8" s="190"/>
      <c r="Y8" s="190"/>
      <c r="Z8" s="189" t="s">
        <v>155</v>
      </c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20"/>
      <c r="AN8" s="186" t="s">
        <v>32</v>
      </c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20"/>
      <c r="BB8" s="20"/>
      <c r="BC8" s="20"/>
    </row>
    <row r="9" spans="1:59" ht="19.5" thickBot="1">
      <c r="B9" s="175" t="s">
        <v>130</v>
      </c>
      <c r="C9" s="176"/>
      <c r="D9" s="176"/>
      <c r="E9" s="176"/>
      <c r="F9" s="176"/>
      <c r="G9" s="176"/>
      <c r="H9" s="176"/>
      <c r="I9" s="176"/>
      <c r="J9" s="176"/>
      <c r="K9" s="176"/>
      <c r="L9" s="21"/>
      <c r="M9" s="21"/>
      <c r="N9" s="18"/>
      <c r="O9" s="18"/>
      <c r="P9" s="18"/>
      <c r="Q9" s="18"/>
      <c r="R9" s="18"/>
      <c r="S9" s="18"/>
      <c r="T9" s="19"/>
      <c r="U9" s="19"/>
      <c r="V9" s="19"/>
      <c r="W9" s="216" t="s">
        <v>36</v>
      </c>
      <c r="X9" s="217"/>
      <c r="Y9" s="217"/>
      <c r="Z9" s="217"/>
      <c r="AA9" s="218"/>
      <c r="AB9" s="218"/>
      <c r="AC9" s="2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0"/>
      <c r="AP9" s="20"/>
      <c r="AQ9" s="19"/>
      <c r="AR9" s="20"/>
      <c r="AS9" s="20"/>
      <c r="AT9" s="20"/>
      <c r="AU9" s="20"/>
      <c r="AV9" s="19"/>
      <c r="AW9" s="19"/>
      <c r="AX9" s="19"/>
      <c r="AY9" s="19"/>
      <c r="AZ9" s="19"/>
      <c r="BA9" s="19"/>
      <c r="BB9" s="19"/>
      <c r="BC9" s="19"/>
    </row>
    <row r="10" spans="1:59" ht="84.75" customHeight="1" thickBot="1">
      <c r="A10" s="169" t="s">
        <v>0</v>
      </c>
      <c r="B10" s="169" t="s">
        <v>1</v>
      </c>
      <c r="C10" s="169" t="s">
        <v>2</v>
      </c>
      <c r="D10" s="169" t="s">
        <v>3</v>
      </c>
      <c r="E10" s="105" t="s">
        <v>82</v>
      </c>
      <c r="F10" s="170" t="s">
        <v>4</v>
      </c>
      <c r="G10" s="171"/>
      <c r="H10" s="172"/>
      <c r="I10" s="106" t="s">
        <v>75</v>
      </c>
      <c r="J10" s="170" t="s">
        <v>5</v>
      </c>
      <c r="K10" s="171"/>
      <c r="L10" s="171"/>
      <c r="M10" s="173"/>
      <c r="N10" s="107" t="s">
        <v>81</v>
      </c>
      <c r="O10" s="170" t="s">
        <v>6</v>
      </c>
      <c r="P10" s="174"/>
      <c r="Q10" s="173"/>
      <c r="R10" s="107" t="s">
        <v>83</v>
      </c>
      <c r="S10" s="171" t="s">
        <v>7</v>
      </c>
      <c r="T10" s="184"/>
      <c r="U10" s="226"/>
      <c r="V10" s="108" t="s">
        <v>84</v>
      </c>
      <c r="W10" s="108" t="s">
        <v>67</v>
      </c>
      <c r="X10" s="107" t="s">
        <v>76</v>
      </c>
      <c r="Y10" s="224" t="s">
        <v>8</v>
      </c>
      <c r="Z10" s="225"/>
      <c r="AA10" s="109" t="s">
        <v>85</v>
      </c>
      <c r="AB10" s="170" t="s">
        <v>9</v>
      </c>
      <c r="AC10" s="171"/>
      <c r="AD10" s="172"/>
      <c r="AE10" s="109" t="s">
        <v>98</v>
      </c>
      <c r="AF10" s="170" t="s">
        <v>10</v>
      </c>
      <c r="AG10" s="184"/>
      <c r="AH10" s="184"/>
      <c r="AI10" s="110" t="s">
        <v>95</v>
      </c>
      <c r="AJ10" s="170" t="s">
        <v>11</v>
      </c>
      <c r="AK10" s="174"/>
      <c r="AL10" s="174"/>
      <c r="AM10" s="174"/>
      <c r="AN10" s="111" t="s">
        <v>96</v>
      </c>
      <c r="AO10" s="182" t="s">
        <v>62</v>
      </c>
      <c r="AP10" s="182"/>
      <c r="AQ10" s="183"/>
      <c r="AR10" s="104" t="s">
        <v>93</v>
      </c>
      <c r="AS10" s="170" t="s">
        <v>12</v>
      </c>
      <c r="AT10" s="184"/>
      <c r="AU10" s="184"/>
      <c r="AV10" s="112" t="s">
        <v>97</v>
      </c>
      <c r="AW10" s="170" t="s">
        <v>13</v>
      </c>
      <c r="AX10" s="180"/>
      <c r="AY10" s="180"/>
      <c r="AZ10" s="181"/>
      <c r="BA10" s="105" t="s">
        <v>63</v>
      </c>
      <c r="BB10" s="170" t="s">
        <v>14</v>
      </c>
      <c r="BC10" s="171"/>
      <c r="BD10" s="172"/>
      <c r="BE10" s="105" t="s">
        <v>87</v>
      </c>
      <c r="BF10" s="109" t="s">
        <v>34</v>
      </c>
      <c r="BG10" s="24" t="s">
        <v>34</v>
      </c>
    </row>
    <row r="11" spans="1:59" ht="16.5" thickBot="1">
      <c r="A11" s="169"/>
      <c r="B11" s="169"/>
      <c r="C11" s="169"/>
      <c r="D11" s="169"/>
      <c r="E11" s="177" t="s">
        <v>15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9"/>
      <c r="BF11" s="9"/>
    </row>
    <row r="12" spans="1:59" ht="20.100000000000001" customHeight="1" thickBot="1">
      <c r="A12" s="169"/>
      <c r="B12" s="169"/>
      <c r="C12" s="169"/>
      <c r="D12" s="169"/>
      <c r="E12" s="42">
        <v>35</v>
      </c>
      <c r="F12" s="43">
        <v>36</v>
      </c>
      <c r="G12" s="43">
        <v>37</v>
      </c>
      <c r="H12" s="43">
        <v>38</v>
      </c>
      <c r="I12" s="43">
        <v>39</v>
      </c>
      <c r="J12" s="43">
        <v>40</v>
      </c>
      <c r="K12" s="43">
        <v>41</v>
      </c>
      <c r="L12" s="44">
        <v>42</v>
      </c>
      <c r="M12" s="44">
        <v>43</v>
      </c>
      <c r="N12" s="44">
        <v>44</v>
      </c>
      <c r="O12" s="44">
        <v>45</v>
      </c>
      <c r="P12" s="44">
        <v>46</v>
      </c>
      <c r="Q12" s="44">
        <v>47</v>
      </c>
      <c r="R12" s="44">
        <v>48</v>
      </c>
      <c r="S12" s="44">
        <v>49</v>
      </c>
      <c r="T12" s="44">
        <v>50</v>
      </c>
      <c r="U12" s="44">
        <v>51</v>
      </c>
      <c r="V12" s="44">
        <v>52</v>
      </c>
      <c r="W12" s="44">
        <v>1</v>
      </c>
      <c r="X12" s="44">
        <v>2</v>
      </c>
      <c r="Y12" s="44">
        <v>3</v>
      </c>
      <c r="Z12" s="44">
        <v>4</v>
      </c>
      <c r="AA12" s="44">
        <v>5</v>
      </c>
      <c r="AB12" s="44">
        <v>6</v>
      </c>
      <c r="AC12" s="44">
        <v>7</v>
      </c>
      <c r="AD12" s="44">
        <v>8</v>
      </c>
      <c r="AE12" s="44">
        <v>9</v>
      </c>
      <c r="AF12" s="44">
        <v>10</v>
      </c>
      <c r="AG12" s="44">
        <v>11</v>
      </c>
      <c r="AH12" s="43">
        <v>12</v>
      </c>
      <c r="AI12" s="43">
        <v>13</v>
      </c>
      <c r="AJ12" s="43">
        <v>14</v>
      </c>
      <c r="AK12" s="43">
        <v>15</v>
      </c>
      <c r="AL12" s="44">
        <v>16</v>
      </c>
      <c r="AM12" s="43">
        <v>17</v>
      </c>
      <c r="AN12" s="43">
        <v>18</v>
      </c>
      <c r="AO12" s="43">
        <v>19</v>
      </c>
      <c r="AP12" s="43">
        <v>20</v>
      </c>
      <c r="AQ12" s="43">
        <v>21</v>
      </c>
      <c r="AR12" s="43">
        <v>22</v>
      </c>
      <c r="AS12" s="43">
        <v>23</v>
      </c>
      <c r="AT12" s="43">
        <v>24</v>
      </c>
      <c r="AU12" s="43">
        <v>25</v>
      </c>
      <c r="AV12" s="45">
        <v>26</v>
      </c>
      <c r="AW12" s="43">
        <v>27</v>
      </c>
      <c r="AX12" s="43">
        <v>28</v>
      </c>
      <c r="AY12" s="43">
        <v>29</v>
      </c>
      <c r="AZ12" s="43">
        <v>30</v>
      </c>
      <c r="BA12" s="43">
        <v>31</v>
      </c>
      <c r="BB12" s="43">
        <v>32</v>
      </c>
      <c r="BC12" s="43">
        <v>33</v>
      </c>
      <c r="BD12" s="43">
        <v>34</v>
      </c>
      <c r="BE12" s="46">
        <v>35</v>
      </c>
      <c r="BF12" s="10"/>
    </row>
    <row r="13" spans="1:59" ht="20.100000000000001" customHeight="1" thickBot="1">
      <c r="A13" s="169"/>
      <c r="B13" s="169"/>
      <c r="C13" s="169"/>
      <c r="D13" s="169"/>
      <c r="E13" s="221" t="s">
        <v>16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3"/>
      <c r="BF13" s="10"/>
    </row>
    <row r="14" spans="1:59" ht="20.100000000000001" customHeight="1" thickBot="1">
      <c r="A14" s="169"/>
      <c r="B14" s="169"/>
      <c r="C14" s="169"/>
      <c r="D14" s="169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1</v>
      </c>
      <c r="Y14" s="5">
        <v>2</v>
      </c>
      <c r="Z14" s="5">
        <v>3</v>
      </c>
      <c r="AA14" s="5">
        <v>4</v>
      </c>
      <c r="AB14" s="5">
        <v>5</v>
      </c>
      <c r="AC14" s="5">
        <v>6</v>
      </c>
      <c r="AD14" s="5">
        <v>7</v>
      </c>
      <c r="AE14" s="5">
        <v>8</v>
      </c>
      <c r="AF14" s="5">
        <v>9</v>
      </c>
      <c r="AG14" s="5">
        <v>10</v>
      </c>
      <c r="AH14" s="5">
        <v>11</v>
      </c>
      <c r="AI14" s="5">
        <v>12</v>
      </c>
      <c r="AJ14" s="5">
        <v>13</v>
      </c>
      <c r="AK14" s="5">
        <v>14</v>
      </c>
      <c r="AL14" s="5">
        <v>15</v>
      </c>
      <c r="AM14" s="5">
        <v>16</v>
      </c>
      <c r="AN14" s="5">
        <v>17</v>
      </c>
      <c r="AO14" s="5">
        <v>18</v>
      </c>
      <c r="AP14" s="5">
        <v>19</v>
      </c>
      <c r="AQ14" s="5">
        <v>20</v>
      </c>
      <c r="AR14" s="5">
        <v>21</v>
      </c>
      <c r="AS14" s="5">
        <v>22</v>
      </c>
      <c r="AT14" s="5">
        <v>23</v>
      </c>
      <c r="AU14" s="4">
        <v>24</v>
      </c>
      <c r="AV14" s="26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9" ht="18" customHeight="1" thickBot="1">
      <c r="A15" s="213" t="s">
        <v>45</v>
      </c>
      <c r="B15" s="168" t="s">
        <v>46</v>
      </c>
      <c r="C15" s="220" t="s">
        <v>47</v>
      </c>
      <c r="D15" s="78" t="s">
        <v>17</v>
      </c>
      <c r="E15" s="79">
        <f>E17+E43</f>
        <v>36</v>
      </c>
      <c r="F15" s="79">
        <f t="shared" ref="F15:U15" si="0">F17+F43</f>
        <v>36</v>
      </c>
      <c r="G15" s="79">
        <f t="shared" si="0"/>
        <v>36</v>
      </c>
      <c r="H15" s="79">
        <f t="shared" si="0"/>
        <v>36</v>
      </c>
      <c r="I15" s="79">
        <f t="shared" si="0"/>
        <v>36</v>
      </c>
      <c r="J15" s="79">
        <f t="shared" si="0"/>
        <v>36</v>
      </c>
      <c r="K15" s="79">
        <f t="shared" si="0"/>
        <v>36</v>
      </c>
      <c r="L15" s="79">
        <f t="shared" si="0"/>
        <v>36</v>
      </c>
      <c r="M15" s="79">
        <f t="shared" si="0"/>
        <v>36</v>
      </c>
      <c r="N15" s="79">
        <f t="shared" si="0"/>
        <v>36</v>
      </c>
      <c r="O15" s="79">
        <f t="shared" si="0"/>
        <v>36</v>
      </c>
      <c r="P15" s="79">
        <f t="shared" si="0"/>
        <v>36</v>
      </c>
      <c r="Q15" s="79">
        <f t="shared" si="0"/>
        <v>36</v>
      </c>
      <c r="R15" s="79">
        <f t="shared" si="0"/>
        <v>36</v>
      </c>
      <c r="S15" s="79">
        <f t="shared" si="0"/>
        <v>36</v>
      </c>
      <c r="T15" s="79">
        <f t="shared" si="0"/>
        <v>36</v>
      </c>
      <c r="U15" s="79">
        <f t="shared" si="0"/>
        <v>36</v>
      </c>
      <c r="V15" s="115">
        <f>SUM(E15:U15)</f>
        <v>612</v>
      </c>
      <c r="W15" s="116"/>
      <c r="X15" s="79">
        <f>X17+X43+X53</f>
        <v>36</v>
      </c>
      <c r="Y15" s="79">
        <f t="shared" ref="Y15:AU15" si="1">Y17+Y43+Y53</f>
        <v>36</v>
      </c>
      <c r="Z15" s="79">
        <f t="shared" si="1"/>
        <v>36</v>
      </c>
      <c r="AA15" s="79">
        <f t="shared" si="1"/>
        <v>36</v>
      </c>
      <c r="AB15" s="79">
        <f t="shared" si="1"/>
        <v>36</v>
      </c>
      <c r="AC15" s="79">
        <f t="shared" si="1"/>
        <v>36</v>
      </c>
      <c r="AD15" s="79">
        <f t="shared" si="1"/>
        <v>36</v>
      </c>
      <c r="AE15" s="79">
        <f t="shared" si="1"/>
        <v>36</v>
      </c>
      <c r="AF15" s="79">
        <f t="shared" si="1"/>
        <v>36</v>
      </c>
      <c r="AG15" s="79">
        <f t="shared" si="1"/>
        <v>36</v>
      </c>
      <c r="AH15" s="79">
        <f t="shared" si="1"/>
        <v>36</v>
      </c>
      <c r="AI15" s="79">
        <f t="shared" si="1"/>
        <v>36</v>
      </c>
      <c r="AJ15" s="79">
        <f t="shared" si="1"/>
        <v>36</v>
      </c>
      <c r="AK15" s="79">
        <f t="shared" si="1"/>
        <v>36</v>
      </c>
      <c r="AL15" s="79">
        <f t="shared" si="1"/>
        <v>36</v>
      </c>
      <c r="AM15" s="79">
        <f t="shared" si="1"/>
        <v>36</v>
      </c>
      <c r="AN15" s="79">
        <f t="shared" si="1"/>
        <v>34</v>
      </c>
      <c r="AO15" s="79">
        <f t="shared" si="1"/>
        <v>36</v>
      </c>
      <c r="AP15" s="79">
        <f t="shared" si="1"/>
        <v>36</v>
      </c>
      <c r="AQ15" s="79">
        <f t="shared" si="1"/>
        <v>36</v>
      </c>
      <c r="AR15" s="79">
        <f t="shared" si="1"/>
        <v>38</v>
      </c>
      <c r="AS15" s="79">
        <f t="shared" si="1"/>
        <v>36</v>
      </c>
      <c r="AT15" s="79">
        <f t="shared" si="1"/>
        <v>36</v>
      </c>
      <c r="AU15" s="79">
        <f t="shared" si="1"/>
        <v>36</v>
      </c>
      <c r="AV15" s="124">
        <f>SUM(X15:AT15)+AU15</f>
        <v>864</v>
      </c>
      <c r="AW15" s="57"/>
      <c r="AX15" s="57"/>
      <c r="AY15" s="57"/>
      <c r="AZ15" s="57"/>
      <c r="BA15" s="57"/>
      <c r="BB15" s="57"/>
      <c r="BC15" s="57"/>
      <c r="BD15" s="57"/>
      <c r="BE15" s="57"/>
      <c r="BF15" s="57">
        <f>V15+AV15</f>
        <v>1476</v>
      </c>
    </row>
    <row r="16" spans="1:59" ht="18" customHeight="1" thickBot="1">
      <c r="A16" s="214"/>
      <c r="B16" s="168"/>
      <c r="C16" s="220"/>
      <c r="D16" s="78" t="s">
        <v>18</v>
      </c>
      <c r="E16" s="79">
        <f t="shared" ref="E16:U16" si="2">E18+E44</f>
        <v>0</v>
      </c>
      <c r="F16" s="79">
        <f t="shared" si="2"/>
        <v>0</v>
      </c>
      <c r="G16" s="79">
        <f t="shared" si="2"/>
        <v>0</v>
      </c>
      <c r="H16" s="79">
        <f t="shared" si="2"/>
        <v>0</v>
      </c>
      <c r="I16" s="79">
        <f t="shared" si="2"/>
        <v>0</v>
      </c>
      <c r="J16" s="79">
        <f t="shared" si="2"/>
        <v>0</v>
      </c>
      <c r="K16" s="79">
        <f t="shared" si="2"/>
        <v>0</v>
      </c>
      <c r="L16" s="79">
        <f t="shared" si="2"/>
        <v>0</v>
      </c>
      <c r="M16" s="79">
        <f t="shared" si="2"/>
        <v>0</v>
      </c>
      <c r="N16" s="79">
        <f t="shared" si="2"/>
        <v>0</v>
      </c>
      <c r="O16" s="79">
        <f t="shared" si="2"/>
        <v>0</v>
      </c>
      <c r="P16" s="79">
        <f t="shared" si="2"/>
        <v>0</v>
      </c>
      <c r="Q16" s="79">
        <f t="shared" si="2"/>
        <v>0</v>
      </c>
      <c r="R16" s="79">
        <f t="shared" si="2"/>
        <v>0</v>
      </c>
      <c r="S16" s="79">
        <f t="shared" si="2"/>
        <v>0</v>
      </c>
      <c r="T16" s="79">
        <f t="shared" si="2"/>
        <v>0</v>
      </c>
      <c r="U16" s="79">
        <f t="shared" si="2"/>
        <v>0</v>
      </c>
      <c r="V16" s="115">
        <f>SUM(E16:U16)</f>
        <v>0</v>
      </c>
      <c r="W16" s="116"/>
      <c r="X16" s="79">
        <f t="shared" ref="X16:AU16" si="3">X18+X44+X54</f>
        <v>0</v>
      </c>
      <c r="Y16" s="79">
        <f t="shared" si="3"/>
        <v>0</v>
      </c>
      <c r="Z16" s="79">
        <f t="shared" si="3"/>
        <v>0</v>
      </c>
      <c r="AA16" s="79">
        <f t="shared" si="3"/>
        <v>0</v>
      </c>
      <c r="AB16" s="79">
        <f t="shared" si="3"/>
        <v>0</v>
      </c>
      <c r="AC16" s="79">
        <f t="shared" si="3"/>
        <v>0</v>
      </c>
      <c r="AD16" s="79">
        <f t="shared" si="3"/>
        <v>0</v>
      </c>
      <c r="AE16" s="79">
        <f t="shared" si="3"/>
        <v>0</v>
      </c>
      <c r="AF16" s="79">
        <f t="shared" si="3"/>
        <v>0</v>
      </c>
      <c r="AG16" s="79">
        <f t="shared" si="3"/>
        <v>0</v>
      </c>
      <c r="AH16" s="79">
        <f t="shared" si="3"/>
        <v>0</v>
      </c>
      <c r="AI16" s="79">
        <f t="shared" si="3"/>
        <v>0</v>
      </c>
      <c r="AJ16" s="79">
        <f t="shared" si="3"/>
        <v>0</v>
      </c>
      <c r="AK16" s="79">
        <f t="shared" si="3"/>
        <v>0</v>
      </c>
      <c r="AL16" s="79">
        <f t="shared" si="3"/>
        <v>0</v>
      </c>
      <c r="AM16" s="79">
        <f t="shared" si="3"/>
        <v>0</v>
      </c>
      <c r="AN16" s="79">
        <f t="shared" si="3"/>
        <v>0</v>
      </c>
      <c r="AO16" s="79">
        <f t="shared" si="3"/>
        <v>0</v>
      </c>
      <c r="AP16" s="79">
        <f t="shared" si="3"/>
        <v>0</v>
      </c>
      <c r="AQ16" s="79">
        <f t="shared" si="3"/>
        <v>0</v>
      </c>
      <c r="AR16" s="79">
        <f t="shared" si="3"/>
        <v>0</v>
      </c>
      <c r="AS16" s="79">
        <f t="shared" si="3"/>
        <v>0</v>
      </c>
      <c r="AT16" s="79">
        <f t="shared" si="3"/>
        <v>0</v>
      </c>
      <c r="AU16" s="79">
        <f t="shared" si="3"/>
        <v>0</v>
      </c>
      <c r="AV16" s="124">
        <f>SUM(X16:AT16)+AU16</f>
        <v>0</v>
      </c>
      <c r="AW16" s="57"/>
      <c r="AX16" s="57"/>
      <c r="AY16" s="57"/>
      <c r="AZ16" s="57"/>
      <c r="BA16" s="57"/>
      <c r="BB16" s="57"/>
      <c r="BC16" s="57"/>
      <c r="BD16" s="57"/>
      <c r="BE16" s="57"/>
      <c r="BF16" s="57">
        <f t="shared" ref="BF16:BF30" si="4">V16+AV16</f>
        <v>0</v>
      </c>
    </row>
    <row r="17" spans="1:58" ht="18" customHeight="1" thickBot="1">
      <c r="A17" s="214"/>
      <c r="B17" s="163" t="s">
        <v>107</v>
      </c>
      <c r="C17" s="163" t="s">
        <v>24</v>
      </c>
      <c r="D17" s="70" t="s">
        <v>17</v>
      </c>
      <c r="E17" s="72">
        <f>E19+E21+E23+E25+E27+E29+E31+E33+E35+E37+E39+E41</f>
        <v>26</v>
      </c>
      <c r="F17" s="72">
        <f t="shared" ref="F17:U17" si="5">F19+F21+F23+F25+F27+F29+F31+F33+F35+F37+F39+F41</f>
        <v>20</v>
      </c>
      <c r="G17" s="72">
        <f t="shared" si="5"/>
        <v>26</v>
      </c>
      <c r="H17" s="72">
        <f t="shared" si="5"/>
        <v>20</v>
      </c>
      <c r="I17" s="72">
        <f t="shared" si="5"/>
        <v>26</v>
      </c>
      <c r="J17" s="72">
        <f t="shared" si="5"/>
        <v>20</v>
      </c>
      <c r="K17" s="72">
        <f t="shared" si="5"/>
        <v>26</v>
      </c>
      <c r="L17" s="72">
        <f t="shared" si="5"/>
        <v>20</v>
      </c>
      <c r="M17" s="72">
        <f t="shared" si="5"/>
        <v>26</v>
      </c>
      <c r="N17" s="72">
        <f t="shared" si="5"/>
        <v>20</v>
      </c>
      <c r="O17" s="72">
        <f t="shared" si="5"/>
        <v>26</v>
      </c>
      <c r="P17" s="72">
        <f t="shared" si="5"/>
        <v>20</v>
      </c>
      <c r="Q17" s="72">
        <f t="shared" si="5"/>
        <v>26</v>
      </c>
      <c r="R17" s="72">
        <f t="shared" si="5"/>
        <v>20</v>
      </c>
      <c r="S17" s="72">
        <f t="shared" si="5"/>
        <v>26</v>
      </c>
      <c r="T17" s="72">
        <f t="shared" si="5"/>
        <v>20</v>
      </c>
      <c r="U17" s="72">
        <f t="shared" si="5"/>
        <v>12</v>
      </c>
      <c r="V17" s="115">
        <f t="shared" ref="V17:V65" si="6">SUM(E17:U17)</f>
        <v>380</v>
      </c>
      <c r="W17" s="116"/>
      <c r="X17" s="72">
        <f>X19+X21+X23+X25+X27+X29+X31+X33+X35+X37+X39+X41</f>
        <v>24</v>
      </c>
      <c r="Y17" s="72">
        <f t="shared" ref="Y17:AU17" si="7">Y19+Y21+Y23+Y25+Y27+Y29+Y31+Y33+Y35+Y37+Y39+Y41</f>
        <v>22</v>
      </c>
      <c r="Z17" s="72">
        <f t="shared" si="7"/>
        <v>24</v>
      </c>
      <c r="AA17" s="72">
        <f t="shared" si="7"/>
        <v>20</v>
      </c>
      <c r="AB17" s="72">
        <f t="shared" si="7"/>
        <v>26</v>
      </c>
      <c r="AC17" s="72">
        <f t="shared" si="7"/>
        <v>20</v>
      </c>
      <c r="AD17" s="72">
        <f t="shared" si="7"/>
        <v>26</v>
      </c>
      <c r="AE17" s="72">
        <f t="shared" si="7"/>
        <v>20</v>
      </c>
      <c r="AF17" s="72">
        <f t="shared" si="7"/>
        <v>26</v>
      </c>
      <c r="AG17" s="72">
        <f t="shared" si="7"/>
        <v>20</v>
      </c>
      <c r="AH17" s="72">
        <f t="shared" si="7"/>
        <v>26</v>
      </c>
      <c r="AI17" s="72">
        <f t="shared" si="7"/>
        <v>20</v>
      </c>
      <c r="AJ17" s="72">
        <f t="shared" si="7"/>
        <v>26</v>
      </c>
      <c r="AK17" s="72">
        <f t="shared" si="7"/>
        <v>22</v>
      </c>
      <c r="AL17" s="72">
        <f t="shared" si="7"/>
        <v>24</v>
      </c>
      <c r="AM17" s="72">
        <f t="shared" si="7"/>
        <v>20</v>
      </c>
      <c r="AN17" s="72">
        <f t="shared" si="7"/>
        <v>24</v>
      </c>
      <c r="AO17" s="72">
        <f t="shared" si="7"/>
        <v>20</v>
      </c>
      <c r="AP17" s="72">
        <f t="shared" si="7"/>
        <v>26</v>
      </c>
      <c r="AQ17" s="72">
        <f t="shared" si="7"/>
        <v>22</v>
      </c>
      <c r="AR17" s="72">
        <f t="shared" si="7"/>
        <v>28</v>
      </c>
      <c r="AS17" s="72">
        <f t="shared" si="7"/>
        <v>20</v>
      </c>
      <c r="AT17" s="72">
        <f t="shared" si="7"/>
        <v>23</v>
      </c>
      <c r="AU17" s="72">
        <f t="shared" si="7"/>
        <v>12</v>
      </c>
      <c r="AV17" s="124">
        <f>SUM(X17:AT17)+AU17</f>
        <v>541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>
        <f t="shared" si="4"/>
        <v>921</v>
      </c>
    </row>
    <row r="18" spans="1:58" ht="18" customHeight="1" thickBot="1">
      <c r="A18" s="214"/>
      <c r="B18" s="163"/>
      <c r="C18" s="163"/>
      <c r="D18" s="70" t="s">
        <v>18</v>
      </c>
      <c r="E18" s="72">
        <f>E20+E22+E24+E26+E28+E30+E32+E34+E36+E38+E40</f>
        <v>0</v>
      </c>
      <c r="F18" s="72">
        <f t="shared" ref="F18:U18" si="8">F20+F22+F24+F26+F28+F30+F32+F34+F36+F38+F40</f>
        <v>0</v>
      </c>
      <c r="G18" s="72">
        <f t="shared" si="8"/>
        <v>0</v>
      </c>
      <c r="H18" s="72">
        <f t="shared" si="8"/>
        <v>0</v>
      </c>
      <c r="I18" s="72">
        <f t="shared" si="8"/>
        <v>0</v>
      </c>
      <c r="J18" s="72">
        <f t="shared" si="8"/>
        <v>0</v>
      </c>
      <c r="K18" s="72">
        <f t="shared" si="8"/>
        <v>0</v>
      </c>
      <c r="L18" s="72">
        <f t="shared" si="8"/>
        <v>0</v>
      </c>
      <c r="M18" s="72">
        <f t="shared" si="8"/>
        <v>0</v>
      </c>
      <c r="N18" s="72">
        <f t="shared" si="8"/>
        <v>0</v>
      </c>
      <c r="O18" s="72">
        <f t="shared" si="8"/>
        <v>0</v>
      </c>
      <c r="P18" s="72">
        <f t="shared" si="8"/>
        <v>0</v>
      </c>
      <c r="Q18" s="72">
        <f t="shared" si="8"/>
        <v>0</v>
      </c>
      <c r="R18" s="72">
        <f t="shared" si="8"/>
        <v>0</v>
      </c>
      <c r="S18" s="72">
        <f t="shared" si="8"/>
        <v>0</v>
      </c>
      <c r="T18" s="72">
        <f t="shared" si="8"/>
        <v>0</v>
      </c>
      <c r="U18" s="72">
        <f t="shared" si="8"/>
        <v>0</v>
      </c>
      <c r="V18" s="115">
        <f>SUM(E18:U18)</f>
        <v>0</v>
      </c>
      <c r="W18" s="116"/>
      <c r="X18" s="72">
        <f>X20+X22+X24+X26+X28+X30+X32+X34+X36+X38+X40+X42</f>
        <v>0</v>
      </c>
      <c r="Y18" s="72">
        <f t="shared" ref="Y18:AU18" si="9">Y20+Y22+Y24+Y26+Y28+Y30+Y32+Y34+Y36+Y38+Y40+Y42</f>
        <v>0</v>
      </c>
      <c r="Z18" s="72">
        <f t="shared" si="9"/>
        <v>0</v>
      </c>
      <c r="AA18" s="72">
        <f t="shared" si="9"/>
        <v>0</v>
      </c>
      <c r="AB18" s="72">
        <f t="shared" si="9"/>
        <v>0</v>
      </c>
      <c r="AC18" s="72">
        <f t="shared" si="9"/>
        <v>0</v>
      </c>
      <c r="AD18" s="72">
        <f t="shared" si="9"/>
        <v>0</v>
      </c>
      <c r="AE18" s="72">
        <f t="shared" si="9"/>
        <v>0</v>
      </c>
      <c r="AF18" s="72">
        <f t="shared" si="9"/>
        <v>0</v>
      </c>
      <c r="AG18" s="72">
        <f t="shared" si="9"/>
        <v>0</v>
      </c>
      <c r="AH18" s="72">
        <f t="shared" si="9"/>
        <v>0</v>
      </c>
      <c r="AI18" s="72">
        <f t="shared" si="9"/>
        <v>0</v>
      </c>
      <c r="AJ18" s="72">
        <f t="shared" si="9"/>
        <v>0</v>
      </c>
      <c r="AK18" s="72">
        <f t="shared" si="9"/>
        <v>0</v>
      </c>
      <c r="AL18" s="72">
        <f t="shared" si="9"/>
        <v>0</v>
      </c>
      <c r="AM18" s="72">
        <f t="shared" si="9"/>
        <v>0</v>
      </c>
      <c r="AN18" s="72">
        <f t="shared" si="9"/>
        <v>0</v>
      </c>
      <c r="AO18" s="72">
        <f t="shared" si="9"/>
        <v>0</v>
      </c>
      <c r="AP18" s="72">
        <f t="shared" si="9"/>
        <v>0</v>
      </c>
      <c r="AQ18" s="72">
        <f t="shared" si="9"/>
        <v>0</v>
      </c>
      <c r="AR18" s="72">
        <f t="shared" si="9"/>
        <v>0</v>
      </c>
      <c r="AS18" s="72">
        <f t="shared" si="9"/>
        <v>0</v>
      </c>
      <c r="AT18" s="72">
        <f t="shared" si="9"/>
        <v>0</v>
      </c>
      <c r="AU18" s="72">
        <f t="shared" si="9"/>
        <v>0</v>
      </c>
      <c r="AV18" s="124">
        <f>SUM(X18:AT18)+AU18</f>
        <v>0</v>
      </c>
      <c r="AW18" s="57"/>
      <c r="AX18" s="57"/>
      <c r="AY18" s="57"/>
      <c r="AZ18" s="57"/>
      <c r="BA18" s="57"/>
      <c r="BB18" s="57"/>
      <c r="BC18" s="57"/>
      <c r="BD18" s="57"/>
      <c r="BE18" s="57"/>
      <c r="BF18" s="57">
        <f t="shared" si="4"/>
        <v>0</v>
      </c>
    </row>
    <row r="19" spans="1:58" ht="18" customHeight="1" thickBot="1">
      <c r="A19" s="214"/>
      <c r="B19" s="215" t="s">
        <v>99</v>
      </c>
      <c r="C19" s="164" t="s">
        <v>21</v>
      </c>
      <c r="D19" s="33" t="s">
        <v>17</v>
      </c>
      <c r="E19" s="69">
        <v>2</v>
      </c>
      <c r="F19" s="69">
        <v>2</v>
      </c>
      <c r="G19" s="69">
        <v>2</v>
      </c>
      <c r="H19" s="69">
        <v>2</v>
      </c>
      <c r="I19" s="69">
        <v>2</v>
      </c>
      <c r="J19" s="69">
        <v>2</v>
      </c>
      <c r="K19" s="69">
        <v>2</v>
      </c>
      <c r="L19" s="69">
        <v>2</v>
      </c>
      <c r="M19" s="69">
        <v>2</v>
      </c>
      <c r="N19" s="69">
        <v>2</v>
      </c>
      <c r="O19" s="69">
        <v>2</v>
      </c>
      <c r="P19" s="69">
        <v>2</v>
      </c>
      <c r="Q19" s="69">
        <v>2</v>
      </c>
      <c r="R19" s="69">
        <v>2</v>
      </c>
      <c r="S19" s="69">
        <v>2</v>
      </c>
      <c r="T19" s="69">
        <v>2</v>
      </c>
      <c r="U19" s="102">
        <v>12</v>
      </c>
      <c r="V19" s="115">
        <f>SUM(E19:U19)</f>
        <v>44</v>
      </c>
      <c r="W19" s="116"/>
      <c r="X19" s="74">
        <v>2</v>
      </c>
      <c r="Y19" s="74">
        <v>2</v>
      </c>
      <c r="Z19" s="74">
        <v>2</v>
      </c>
      <c r="AA19" s="74">
        <v>2</v>
      </c>
      <c r="AB19" s="74">
        <v>2</v>
      </c>
      <c r="AC19" s="74">
        <v>2</v>
      </c>
      <c r="AD19" s="74">
        <v>2</v>
      </c>
      <c r="AE19" s="74">
        <v>2</v>
      </c>
      <c r="AF19" s="74">
        <v>2</v>
      </c>
      <c r="AG19" s="74">
        <v>2</v>
      </c>
      <c r="AH19" s="74">
        <v>2</v>
      </c>
      <c r="AI19" s="74">
        <v>2</v>
      </c>
      <c r="AJ19" s="74">
        <v>2</v>
      </c>
      <c r="AK19" s="74">
        <v>2</v>
      </c>
      <c r="AL19" s="74">
        <v>2</v>
      </c>
      <c r="AM19" s="74">
        <v>2</v>
      </c>
      <c r="AN19" s="74">
        <v>2</v>
      </c>
      <c r="AO19" s="74">
        <v>2</v>
      </c>
      <c r="AP19" s="74">
        <v>2</v>
      </c>
      <c r="AQ19" s="74">
        <v>2</v>
      </c>
      <c r="AR19" s="74">
        <v>2</v>
      </c>
      <c r="AS19" s="74">
        <v>2</v>
      </c>
      <c r="AT19" s="74">
        <v>2</v>
      </c>
      <c r="AU19" s="86">
        <v>12</v>
      </c>
      <c r="AV19" s="124">
        <f>SUM(X19:AU19)</f>
        <v>58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>
        <f t="shared" si="4"/>
        <v>102</v>
      </c>
    </row>
    <row r="20" spans="1:58" ht="18" customHeight="1" thickBot="1">
      <c r="A20" s="214"/>
      <c r="B20" s="215"/>
      <c r="C20" s="165"/>
      <c r="D20" s="33" t="s">
        <v>18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102"/>
      <c r="V20" s="115">
        <f t="shared" si="6"/>
        <v>0</v>
      </c>
      <c r="W20" s="116"/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86"/>
      <c r="AV20" s="124">
        <f t="shared" ref="AV20:AV42" si="10">SUM(X20:AU20)</f>
        <v>0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>
        <f t="shared" si="4"/>
        <v>0</v>
      </c>
    </row>
    <row r="21" spans="1:58" ht="18" customHeight="1" thickBot="1">
      <c r="A21" s="214"/>
      <c r="B21" s="166" t="s">
        <v>100</v>
      </c>
      <c r="C21" s="164" t="s">
        <v>56</v>
      </c>
      <c r="D21" s="33" t="s">
        <v>17</v>
      </c>
      <c r="E21" s="69">
        <v>2</v>
      </c>
      <c r="F21" s="69">
        <v>4</v>
      </c>
      <c r="G21" s="69">
        <v>2</v>
      </c>
      <c r="H21" s="69">
        <v>4</v>
      </c>
      <c r="I21" s="69">
        <v>2</v>
      </c>
      <c r="J21" s="69">
        <v>4</v>
      </c>
      <c r="K21" s="69">
        <v>2</v>
      </c>
      <c r="L21" s="69">
        <v>4</v>
      </c>
      <c r="M21" s="69">
        <v>2</v>
      </c>
      <c r="N21" s="69">
        <v>4</v>
      </c>
      <c r="O21" s="69">
        <v>2</v>
      </c>
      <c r="P21" s="69">
        <v>4</v>
      </c>
      <c r="Q21" s="69">
        <v>2</v>
      </c>
      <c r="R21" s="69">
        <v>4</v>
      </c>
      <c r="S21" s="69">
        <v>2</v>
      </c>
      <c r="T21" s="69">
        <v>4</v>
      </c>
      <c r="U21" s="102"/>
      <c r="V21" s="115">
        <f t="shared" si="6"/>
        <v>48</v>
      </c>
      <c r="W21" s="116"/>
      <c r="X21" s="74">
        <v>2</v>
      </c>
      <c r="Y21" s="74">
        <v>4</v>
      </c>
      <c r="Z21" s="74">
        <v>2</v>
      </c>
      <c r="AA21" s="74">
        <v>4</v>
      </c>
      <c r="AB21" s="74">
        <v>2</v>
      </c>
      <c r="AC21" s="74">
        <v>4</v>
      </c>
      <c r="AD21" s="74">
        <v>2</v>
      </c>
      <c r="AE21" s="74">
        <v>4</v>
      </c>
      <c r="AF21" s="74">
        <v>2</v>
      </c>
      <c r="AG21" s="74">
        <v>4</v>
      </c>
      <c r="AH21" s="74">
        <v>2</v>
      </c>
      <c r="AI21" s="74">
        <v>4</v>
      </c>
      <c r="AJ21" s="74">
        <v>2</v>
      </c>
      <c r="AK21" s="74">
        <v>4</v>
      </c>
      <c r="AL21" s="74">
        <v>2</v>
      </c>
      <c r="AM21" s="74">
        <v>4</v>
      </c>
      <c r="AN21" s="74">
        <v>2</v>
      </c>
      <c r="AO21" s="74">
        <v>4</v>
      </c>
      <c r="AP21" s="74">
        <v>2</v>
      </c>
      <c r="AQ21" s="74">
        <v>4</v>
      </c>
      <c r="AR21" s="74">
        <v>2</v>
      </c>
      <c r="AS21" s="74">
        <v>4</v>
      </c>
      <c r="AT21" s="74">
        <v>3</v>
      </c>
      <c r="AU21" s="86"/>
      <c r="AV21" s="124">
        <f t="shared" si="10"/>
        <v>69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>
        <f t="shared" si="4"/>
        <v>117</v>
      </c>
    </row>
    <row r="22" spans="1:58" ht="18" customHeight="1" thickBot="1">
      <c r="A22" s="214"/>
      <c r="B22" s="167"/>
      <c r="C22" s="165"/>
      <c r="D22" s="33" t="s">
        <v>18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102"/>
      <c r="V22" s="115">
        <f t="shared" si="6"/>
        <v>0</v>
      </c>
      <c r="W22" s="116"/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86"/>
      <c r="AV22" s="124">
        <f t="shared" si="10"/>
        <v>0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7">
        <f t="shared" si="4"/>
        <v>0</v>
      </c>
    </row>
    <row r="23" spans="1:58" ht="18" customHeight="1" thickBot="1">
      <c r="A23" s="214"/>
      <c r="B23" s="166" t="s">
        <v>101</v>
      </c>
      <c r="C23" s="164" t="s">
        <v>156</v>
      </c>
      <c r="D23" s="12" t="s">
        <v>17</v>
      </c>
      <c r="E23" s="69">
        <v>2</v>
      </c>
      <c r="F23" s="69">
        <v>0</v>
      </c>
      <c r="G23" s="69">
        <v>2</v>
      </c>
      <c r="H23" s="69">
        <v>0</v>
      </c>
      <c r="I23" s="69">
        <v>2</v>
      </c>
      <c r="J23" s="69">
        <v>0</v>
      </c>
      <c r="K23" s="69">
        <v>2</v>
      </c>
      <c r="L23" s="69">
        <v>0</v>
      </c>
      <c r="M23" s="69">
        <v>2</v>
      </c>
      <c r="N23" s="69">
        <v>0</v>
      </c>
      <c r="O23" s="69">
        <v>2</v>
      </c>
      <c r="P23" s="69">
        <v>0</v>
      </c>
      <c r="Q23" s="69">
        <v>2</v>
      </c>
      <c r="R23" s="69">
        <v>0</v>
      </c>
      <c r="S23" s="69">
        <v>2</v>
      </c>
      <c r="T23" s="69">
        <v>0</v>
      </c>
      <c r="U23" s="102"/>
      <c r="V23" s="115">
        <f t="shared" si="6"/>
        <v>16</v>
      </c>
      <c r="W23" s="116"/>
      <c r="X23" s="77">
        <v>1</v>
      </c>
      <c r="Y23" s="77">
        <v>0</v>
      </c>
      <c r="Z23" s="77">
        <v>2</v>
      </c>
      <c r="AA23" s="77">
        <v>0</v>
      </c>
      <c r="AB23" s="77">
        <v>2</v>
      </c>
      <c r="AC23" s="77">
        <v>0</v>
      </c>
      <c r="AD23" s="77">
        <v>2</v>
      </c>
      <c r="AE23" s="77">
        <v>0</v>
      </c>
      <c r="AF23" s="77">
        <v>2</v>
      </c>
      <c r="AG23" s="77">
        <v>0</v>
      </c>
      <c r="AH23" s="77">
        <v>2</v>
      </c>
      <c r="AI23" s="77">
        <v>0</v>
      </c>
      <c r="AJ23" s="77">
        <v>2</v>
      </c>
      <c r="AK23" s="77">
        <v>0</v>
      </c>
      <c r="AL23" s="77">
        <v>2</v>
      </c>
      <c r="AM23" s="77">
        <v>0</v>
      </c>
      <c r="AN23" s="77">
        <v>2</v>
      </c>
      <c r="AO23" s="77">
        <v>0</v>
      </c>
      <c r="AP23" s="77">
        <v>2</v>
      </c>
      <c r="AQ23" s="77">
        <v>0</v>
      </c>
      <c r="AR23" s="77">
        <v>2</v>
      </c>
      <c r="AS23" s="77">
        <v>0</v>
      </c>
      <c r="AT23" s="74">
        <v>2</v>
      </c>
      <c r="AU23" s="86"/>
      <c r="AV23" s="124">
        <f t="shared" si="10"/>
        <v>23</v>
      </c>
      <c r="AW23" s="57"/>
      <c r="AX23" s="57"/>
      <c r="AY23" s="57"/>
      <c r="AZ23" s="57"/>
      <c r="BA23" s="57"/>
      <c r="BB23" s="57"/>
      <c r="BC23" s="57"/>
      <c r="BD23" s="57"/>
      <c r="BE23" s="57"/>
      <c r="BF23" s="57">
        <f t="shared" si="4"/>
        <v>39</v>
      </c>
    </row>
    <row r="24" spans="1:58" ht="18" customHeight="1" thickBot="1">
      <c r="A24" s="214"/>
      <c r="B24" s="167"/>
      <c r="C24" s="165"/>
      <c r="D24" s="12" t="s">
        <v>18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102"/>
      <c r="V24" s="115">
        <f t="shared" si="6"/>
        <v>0</v>
      </c>
      <c r="W24" s="116"/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v>0</v>
      </c>
      <c r="AU24" s="86"/>
      <c r="AV24" s="124">
        <f t="shared" si="10"/>
        <v>0</v>
      </c>
      <c r="AW24" s="57"/>
      <c r="AX24" s="57"/>
      <c r="AY24" s="57"/>
      <c r="AZ24" s="57"/>
      <c r="BA24" s="57"/>
      <c r="BB24" s="57"/>
      <c r="BC24" s="57"/>
      <c r="BD24" s="57"/>
      <c r="BE24" s="57"/>
      <c r="BF24" s="57">
        <f t="shared" si="4"/>
        <v>0</v>
      </c>
    </row>
    <row r="25" spans="1:58" ht="18" customHeight="1" thickBot="1">
      <c r="A25" s="214"/>
      <c r="B25" s="166" t="s">
        <v>102</v>
      </c>
      <c r="C25" s="164" t="s">
        <v>22</v>
      </c>
      <c r="D25" s="12" t="s">
        <v>17</v>
      </c>
      <c r="E25" s="69">
        <v>4</v>
      </c>
      <c r="F25" s="69">
        <v>2</v>
      </c>
      <c r="G25" s="69">
        <v>4</v>
      </c>
      <c r="H25" s="69">
        <v>2</v>
      </c>
      <c r="I25" s="69">
        <v>4</v>
      </c>
      <c r="J25" s="69">
        <v>2</v>
      </c>
      <c r="K25" s="69">
        <v>4</v>
      </c>
      <c r="L25" s="69">
        <v>2</v>
      </c>
      <c r="M25" s="69">
        <v>4</v>
      </c>
      <c r="N25" s="69">
        <v>2</v>
      </c>
      <c r="O25" s="69">
        <v>4</v>
      </c>
      <c r="P25" s="69">
        <v>2</v>
      </c>
      <c r="Q25" s="69">
        <v>4</v>
      </c>
      <c r="R25" s="69">
        <v>2</v>
      </c>
      <c r="S25" s="69">
        <v>4</v>
      </c>
      <c r="T25" s="69">
        <v>2</v>
      </c>
      <c r="U25" s="102"/>
      <c r="V25" s="115">
        <f t="shared" si="6"/>
        <v>48</v>
      </c>
      <c r="W25" s="116"/>
      <c r="X25" s="74">
        <v>2</v>
      </c>
      <c r="Y25" s="74">
        <v>4</v>
      </c>
      <c r="Z25" s="74">
        <v>2</v>
      </c>
      <c r="AA25" s="74">
        <v>2</v>
      </c>
      <c r="AB25" s="74">
        <v>2</v>
      </c>
      <c r="AC25" s="74">
        <v>4</v>
      </c>
      <c r="AD25" s="74">
        <v>2</v>
      </c>
      <c r="AE25" s="74">
        <v>4</v>
      </c>
      <c r="AF25" s="74">
        <v>2</v>
      </c>
      <c r="AG25" s="74">
        <v>4</v>
      </c>
      <c r="AH25" s="74">
        <v>2</v>
      </c>
      <c r="AI25" s="74">
        <v>2</v>
      </c>
      <c r="AJ25" s="74">
        <v>4</v>
      </c>
      <c r="AK25" s="69">
        <v>4</v>
      </c>
      <c r="AL25" s="74">
        <v>2</v>
      </c>
      <c r="AM25" s="69">
        <v>4</v>
      </c>
      <c r="AN25" s="74">
        <v>2</v>
      </c>
      <c r="AO25" s="74">
        <v>4</v>
      </c>
      <c r="AP25" s="74">
        <v>2</v>
      </c>
      <c r="AQ25" s="74">
        <v>4</v>
      </c>
      <c r="AR25" s="74">
        <v>4</v>
      </c>
      <c r="AS25" s="74">
        <v>4</v>
      </c>
      <c r="AT25" s="74">
        <v>3</v>
      </c>
      <c r="AU25" s="86"/>
      <c r="AV25" s="124">
        <f t="shared" si="10"/>
        <v>69</v>
      </c>
      <c r="AW25" s="57"/>
      <c r="AX25" s="57"/>
      <c r="AY25" s="57"/>
      <c r="AZ25" s="57"/>
      <c r="BA25" s="57"/>
      <c r="BB25" s="57"/>
      <c r="BC25" s="57"/>
      <c r="BD25" s="57"/>
      <c r="BE25" s="57"/>
      <c r="BF25" s="57">
        <f t="shared" si="4"/>
        <v>117</v>
      </c>
    </row>
    <row r="26" spans="1:58" ht="18" customHeight="1" thickBot="1">
      <c r="A26" s="214"/>
      <c r="B26" s="167"/>
      <c r="C26" s="165"/>
      <c r="D26" s="12" t="s">
        <v>18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102"/>
      <c r="V26" s="115">
        <f t="shared" si="6"/>
        <v>0</v>
      </c>
      <c r="W26" s="116"/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v>0</v>
      </c>
      <c r="AU26" s="86"/>
      <c r="AV26" s="124">
        <f t="shared" si="10"/>
        <v>0</v>
      </c>
      <c r="AW26" s="57"/>
      <c r="AX26" s="57"/>
      <c r="AY26" s="57"/>
      <c r="AZ26" s="57"/>
      <c r="BA26" s="57"/>
      <c r="BB26" s="57"/>
      <c r="BC26" s="57"/>
      <c r="BD26" s="57"/>
      <c r="BE26" s="57"/>
      <c r="BF26" s="57">
        <f t="shared" si="4"/>
        <v>0</v>
      </c>
    </row>
    <row r="27" spans="1:58" ht="18" customHeight="1" thickBot="1">
      <c r="A27" s="214"/>
      <c r="B27" s="166" t="s">
        <v>103</v>
      </c>
      <c r="C27" s="164" t="s">
        <v>23</v>
      </c>
      <c r="D27" s="12" t="s">
        <v>17</v>
      </c>
      <c r="E27" s="69">
        <v>2</v>
      </c>
      <c r="F27" s="69">
        <v>4</v>
      </c>
      <c r="G27" s="69">
        <v>2</v>
      </c>
      <c r="H27" s="69">
        <v>4</v>
      </c>
      <c r="I27" s="69">
        <v>2</v>
      </c>
      <c r="J27" s="69">
        <v>4</v>
      </c>
      <c r="K27" s="69">
        <v>2</v>
      </c>
      <c r="L27" s="69">
        <v>4</v>
      </c>
      <c r="M27" s="69">
        <v>2</v>
      </c>
      <c r="N27" s="69">
        <v>4</v>
      </c>
      <c r="O27" s="69">
        <v>2</v>
      </c>
      <c r="P27" s="69">
        <v>4</v>
      </c>
      <c r="Q27" s="69">
        <v>2</v>
      </c>
      <c r="R27" s="69">
        <v>4</v>
      </c>
      <c r="S27" s="69">
        <v>2</v>
      </c>
      <c r="T27" s="69">
        <v>4</v>
      </c>
      <c r="U27" s="102"/>
      <c r="V27" s="115">
        <f t="shared" si="6"/>
        <v>48</v>
      </c>
      <c r="W27" s="116"/>
      <c r="X27" s="74">
        <v>4</v>
      </c>
      <c r="Y27" s="74">
        <v>2</v>
      </c>
      <c r="Z27" s="74">
        <v>4</v>
      </c>
      <c r="AA27" s="74">
        <v>2</v>
      </c>
      <c r="AB27" s="74">
        <v>4</v>
      </c>
      <c r="AC27" s="74">
        <v>2</v>
      </c>
      <c r="AD27" s="74">
        <v>4</v>
      </c>
      <c r="AE27" s="74">
        <v>2</v>
      </c>
      <c r="AF27" s="74">
        <v>4</v>
      </c>
      <c r="AG27" s="74">
        <v>2</v>
      </c>
      <c r="AH27" s="74">
        <v>4</v>
      </c>
      <c r="AI27" s="74">
        <v>2</v>
      </c>
      <c r="AJ27" s="74">
        <v>4</v>
      </c>
      <c r="AK27" s="74">
        <v>2</v>
      </c>
      <c r="AL27" s="74">
        <v>4</v>
      </c>
      <c r="AM27" s="74">
        <v>2</v>
      </c>
      <c r="AN27" s="74">
        <v>2</v>
      </c>
      <c r="AO27" s="74">
        <v>2</v>
      </c>
      <c r="AP27" s="74">
        <v>4</v>
      </c>
      <c r="AQ27" s="74">
        <v>4</v>
      </c>
      <c r="AR27" s="74">
        <v>4</v>
      </c>
      <c r="AS27" s="74">
        <v>2</v>
      </c>
      <c r="AT27" s="74">
        <v>3</v>
      </c>
      <c r="AU27" s="86"/>
      <c r="AV27" s="124">
        <f t="shared" si="10"/>
        <v>69</v>
      </c>
      <c r="AW27" s="57"/>
      <c r="AX27" s="57"/>
      <c r="AY27" s="57"/>
      <c r="AZ27" s="57"/>
      <c r="BA27" s="57"/>
      <c r="BB27" s="57"/>
      <c r="BC27" s="57"/>
      <c r="BD27" s="57"/>
      <c r="BE27" s="57"/>
      <c r="BF27" s="57">
        <f t="shared" si="4"/>
        <v>117</v>
      </c>
    </row>
    <row r="28" spans="1:58" ht="18" customHeight="1" thickBot="1">
      <c r="A28" s="214"/>
      <c r="B28" s="167"/>
      <c r="C28" s="165"/>
      <c r="D28" s="12" t="s">
        <v>18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102"/>
      <c r="V28" s="115">
        <f t="shared" si="6"/>
        <v>0</v>
      </c>
      <c r="W28" s="116"/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v>0</v>
      </c>
      <c r="AU28" s="86"/>
      <c r="AV28" s="124">
        <f t="shared" si="10"/>
        <v>0</v>
      </c>
      <c r="AW28" s="57"/>
      <c r="AX28" s="57"/>
      <c r="AY28" s="57"/>
      <c r="AZ28" s="57"/>
      <c r="BA28" s="57"/>
      <c r="BB28" s="57"/>
      <c r="BC28" s="57"/>
      <c r="BD28" s="57"/>
      <c r="BE28" s="57"/>
      <c r="BF28" s="57">
        <f t="shared" si="4"/>
        <v>0</v>
      </c>
    </row>
    <row r="29" spans="1:58" ht="18" customHeight="1" thickBot="1">
      <c r="A29" s="214"/>
      <c r="B29" s="166" t="s">
        <v>104</v>
      </c>
      <c r="C29" s="164" t="s">
        <v>89</v>
      </c>
      <c r="D29" s="40" t="s">
        <v>17</v>
      </c>
      <c r="E29" s="69">
        <v>0</v>
      </c>
      <c r="F29" s="69">
        <v>2</v>
      </c>
      <c r="G29" s="69">
        <v>0</v>
      </c>
      <c r="H29" s="69">
        <v>2</v>
      </c>
      <c r="I29" s="69">
        <v>0</v>
      </c>
      <c r="J29" s="69">
        <v>2</v>
      </c>
      <c r="K29" s="69">
        <v>0</v>
      </c>
      <c r="L29" s="69">
        <v>2</v>
      </c>
      <c r="M29" s="69">
        <v>0</v>
      </c>
      <c r="N29" s="69">
        <v>2</v>
      </c>
      <c r="O29" s="69">
        <v>0</v>
      </c>
      <c r="P29" s="69">
        <v>2</v>
      </c>
      <c r="Q29" s="69">
        <v>0</v>
      </c>
      <c r="R29" s="69">
        <v>2</v>
      </c>
      <c r="S29" s="69">
        <v>0</v>
      </c>
      <c r="T29" s="69">
        <v>2</v>
      </c>
      <c r="U29" s="102"/>
      <c r="V29" s="115">
        <f t="shared" si="6"/>
        <v>16</v>
      </c>
      <c r="W29" s="116"/>
      <c r="X29" s="74">
        <v>1</v>
      </c>
      <c r="Y29" s="74">
        <v>2</v>
      </c>
      <c r="Z29" s="74">
        <v>0</v>
      </c>
      <c r="AA29" s="74">
        <v>2</v>
      </c>
      <c r="AB29" s="74">
        <v>0</v>
      </c>
      <c r="AC29" s="74">
        <v>2</v>
      </c>
      <c r="AD29" s="74">
        <v>0</v>
      </c>
      <c r="AE29" s="74">
        <v>2</v>
      </c>
      <c r="AF29" s="74">
        <v>0</v>
      </c>
      <c r="AG29" s="74">
        <v>2</v>
      </c>
      <c r="AH29" s="74">
        <v>0</v>
      </c>
      <c r="AI29" s="74">
        <v>2</v>
      </c>
      <c r="AJ29" s="74">
        <v>0</v>
      </c>
      <c r="AK29" s="74">
        <v>2</v>
      </c>
      <c r="AL29" s="74">
        <v>0</v>
      </c>
      <c r="AM29" s="74">
        <v>2</v>
      </c>
      <c r="AN29" s="74">
        <v>0</v>
      </c>
      <c r="AO29" s="74">
        <v>2</v>
      </c>
      <c r="AP29" s="74">
        <v>0</v>
      </c>
      <c r="AQ29" s="74">
        <v>2</v>
      </c>
      <c r="AR29" s="74">
        <v>0</v>
      </c>
      <c r="AS29" s="74">
        <v>2</v>
      </c>
      <c r="AT29" s="74">
        <v>0</v>
      </c>
      <c r="AU29" s="86"/>
      <c r="AV29" s="124">
        <f t="shared" si="10"/>
        <v>23</v>
      </c>
      <c r="AW29" s="57"/>
      <c r="AX29" s="57"/>
      <c r="AY29" s="57"/>
      <c r="AZ29" s="57"/>
      <c r="BA29" s="57"/>
      <c r="BB29" s="57"/>
      <c r="BC29" s="57"/>
      <c r="BD29" s="57"/>
      <c r="BE29" s="57"/>
      <c r="BF29" s="57">
        <f t="shared" si="4"/>
        <v>39</v>
      </c>
    </row>
    <row r="30" spans="1:58" ht="18" customHeight="1" thickBot="1">
      <c r="A30" s="214"/>
      <c r="B30" s="167"/>
      <c r="C30" s="165"/>
      <c r="D30" s="40" t="s">
        <v>18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103"/>
      <c r="V30" s="115">
        <f t="shared" si="6"/>
        <v>0</v>
      </c>
      <c r="W30" s="116"/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69">
        <v>0</v>
      </c>
      <c r="AL30" s="74">
        <v>0</v>
      </c>
      <c r="AM30" s="69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v>0</v>
      </c>
      <c r="AU30" s="86"/>
      <c r="AV30" s="124">
        <f t="shared" si="10"/>
        <v>0</v>
      </c>
      <c r="AW30" s="57"/>
      <c r="AX30" s="57"/>
      <c r="AY30" s="57"/>
      <c r="AZ30" s="57"/>
      <c r="BA30" s="57"/>
      <c r="BB30" s="57"/>
      <c r="BC30" s="57"/>
      <c r="BD30" s="57"/>
      <c r="BE30" s="57"/>
      <c r="BF30" s="57">
        <f t="shared" si="4"/>
        <v>0</v>
      </c>
    </row>
    <row r="31" spans="1:58" ht="18" customHeight="1" thickBot="1">
      <c r="A31" s="214"/>
      <c r="B31" s="166" t="s">
        <v>105</v>
      </c>
      <c r="C31" s="164" t="s">
        <v>157</v>
      </c>
      <c r="D31" s="12" t="s">
        <v>17</v>
      </c>
      <c r="E31" s="69">
        <v>4</v>
      </c>
      <c r="F31" s="69">
        <v>2</v>
      </c>
      <c r="G31" s="69">
        <v>4</v>
      </c>
      <c r="H31" s="69">
        <v>2</v>
      </c>
      <c r="I31" s="69">
        <v>4</v>
      </c>
      <c r="J31" s="69">
        <v>2</v>
      </c>
      <c r="K31" s="69">
        <v>4</v>
      </c>
      <c r="L31" s="69">
        <v>2</v>
      </c>
      <c r="M31" s="69">
        <v>4</v>
      </c>
      <c r="N31" s="69">
        <v>2</v>
      </c>
      <c r="O31" s="69">
        <v>4</v>
      </c>
      <c r="P31" s="69">
        <v>2</v>
      </c>
      <c r="Q31" s="69">
        <v>4</v>
      </c>
      <c r="R31" s="69">
        <v>2</v>
      </c>
      <c r="S31" s="69">
        <v>4</v>
      </c>
      <c r="T31" s="69">
        <v>2</v>
      </c>
      <c r="U31" s="102"/>
      <c r="V31" s="115">
        <f>SUM(E31:U31)</f>
        <v>48</v>
      </c>
      <c r="W31" s="116"/>
      <c r="X31" s="74">
        <v>4</v>
      </c>
      <c r="Y31" s="74">
        <v>2</v>
      </c>
      <c r="Z31" s="74">
        <v>4</v>
      </c>
      <c r="AA31" s="74">
        <v>2</v>
      </c>
      <c r="AB31" s="74">
        <v>4</v>
      </c>
      <c r="AC31" s="74">
        <v>2</v>
      </c>
      <c r="AD31" s="74">
        <v>4</v>
      </c>
      <c r="AE31" s="74">
        <v>2</v>
      </c>
      <c r="AF31" s="74">
        <v>4</v>
      </c>
      <c r="AG31" s="74">
        <v>2</v>
      </c>
      <c r="AH31" s="74">
        <v>4</v>
      </c>
      <c r="AI31" s="74">
        <v>2</v>
      </c>
      <c r="AJ31" s="74">
        <v>4</v>
      </c>
      <c r="AK31" s="74">
        <v>2</v>
      </c>
      <c r="AL31" s="74">
        <v>4</v>
      </c>
      <c r="AM31" s="74">
        <v>2</v>
      </c>
      <c r="AN31" s="74">
        <v>4</v>
      </c>
      <c r="AO31" s="74">
        <v>2</v>
      </c>
      <c r="AP31" s="74">
        <v>4</v>
      </c>
      <c r="AQ31" s="74">
        <v>2</v>
      </c>
      <c r="AR31" s="74">
        <v>4</v>
      </c>
      <c r="AS31" s="74">
        <v>2</v>
      </c>
      <c r="AT31" s="74">
        <v>3</v>
      </c>
      <c r="AU31" s="86"/>
      <c r="AV31" s="124">
        <f t="shared" si="10"/>
        <v>69</v>
      </c>
      <c r="AW31" s="57"/>
      <c r="AX31" s="57"/>
      <c r="AY31" s="57"/>
      <c r="AZ31" s="57"/>
      <c r="BA31" s="57"/>
      <c r="BB31" s="57"/>
      <c r="BC31" s="57"/>
      <c r="BD31" s="57"/>
      <c r="BE31" s="57"/>
      <c r="BF31" s="57">
        <f>V31+AT31</f>
        <v>51</v>
      </c>
    </row>
    <row r="32" spans="1:58" ht="18" customHeight="1" thickBot="1">
      <c r="A32" s="214"/>
      <c r="B32" s="167"/>
      <c r="C32" s="165"/>
      <c r="D32" s="12" t="s">
        <v>18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103"/>
      <c r="V32" s="115">
        <f t="shared" si="6"/>
        <v>0</v>
      </c>
      <c r="W32" s="116"/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69">
        <v>0</v>
      </c>
      <c r="AL32" s="74">
        <v>0</v>
      </c>
      <c r="AM32" s="69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v>0</v>
      </c>
      <c r="AU32" s="86"/>
      <c r="AV32" s="124">
        <f t="shared" si="10"/>
        <v>0</v>
      </c>
      <c r="AW32" s="57"/>
      <c r="AX32" s="57"/>
      <c r="AY32" s="57"/>
      <c r="AZ32" s="57"/>
      <c r="BA32" s="57"/>
      <c r="BB32" s="57"/>
      <c r="BC32" s="57"/>
      <c r="BD32" s="57"/>
      <c r="BE32" s="57"/>
      <c r="BF32" s="57">
        <f t="shared" ref="BF32:BF36" si="11">V32+AV32</f>
        <v>0</v>
      </c>
    </row>
    <row r="33" spans="1:58" ht="18" customHeight="1" thickBot="1">
      <c r="A33" s="214"/>
      <c r="B33" s="166" t="s">
        <v>106</v>
      </c>
      <c r="C33" s="201" t="s">
        <v>68</v>
      </c>
      <c r="D33" s="12" t="s">
        <v>17</v>
      </c>
      <c r="E33" s="69">
        <v>2</v>
      </c>
      <c r="F33" s="69">
        <v>0</v>
      </c>
      <c r="G33" s="69">
        <v>2</v>
      </c>
      <c r="H33" s="69">
        <v>0</v>
      </c>
      <c r="I33" s="69">
        <v>2</v>
      </c>
      <c r="J33" s="69">
        <v>0</v>
      </c>
      <c r="K33" s="69">
        <v>2</v>
      </c>
      <c r="L33" s="69">
        <v>0</v>
      </c>
      <c r="M33" s="69">
        <v>2</v>
      </c>
      <c r="N33" s="69">
        <v>0</v>
      </c>
      <c r="O33" s="69">
        <v>2</v>
      </c>
      <c r="P33" s="69">
        <v>0</v>
      </c>
      <c r="Q33" s="69">
        <v>2</v>
      </c>
      <c r="R33" s="69">
        <v>0</v>
      </c>
      <c r="S33" s="69">
        <v>2</v>
      </c>
      <c r="T33" s="69">
        <v>0</v>
      </c>
      <c r="U33" s="102"/>
      <c r="V33" s="115">
        <f t="shared" si="6"/>
        <v>16</v>
      </c>
      <c r="W33" s="116"/>
      <c r="X33" s="74">
        <v>0</v>
      </c>
      <c r="Y33" s="74">
        <v>2</v>
      </c>
      <c r="Z33" s="74">
        <v>0</v>
      </c>
      <c r="AA33" s="74">
        <v>2</v>
      </c>
      <c r="AB33" s="74">
        <v>2</v>
      </c>
      <c r="AC33" s="74">
        <v>0</v>
      </c>
      <c r="AD33" s="74">
        <v>2</v>
      </c>
      <c r="AE33" s="74">
        <v>0</v>
      </c>
      <c r="AF33" s="74">
        <v>2</v>
      </c>
      <c r="AG33" s="74">
        <v>0</v>
      </c>
      <c r="AH33" s="74">
        <v>2</v>
      </c>
      <c r="AI33" s="74">
        <v>2</v>
      </c>
      <c r="AJ33" s="74">
        <v>0</v>
      </c>
      <c r="AK33" s="74">
        <v>2</v>
      </c>
      <c r="AL33" s="74">
        <v>0</v>
      </c>
      <c r="AM33" s="74">
        <v>0</v>
      </c>
      <c r="AN33" s="74">
        <v>2</v>
      </c>
      <c r="AO33" s="74">
        <v>0</v>
      </c>
      <c r="AP33" s="74">
        <v>2</v>
      </c>
      <c r="AQ33" s="74">
        <v>0</v>
      </c>
      <c r="AR33" s="74">
        <v>2</v>
      </c>
      <c r="AS33" s="74">
        <v>0</v>
      </c>
      <c r="AT33" s="74">
        <v>1</v>
      </c>
      <c r="AU33" s="86"/>
      <c r="AV33" s="124">
        <f t="shared" si="10"/>
        <v>23</v>
      </c>
      <c r="AW33" s="57"/>
      <c r="AX33" s="57"/>
      <c r="AY33" s="57"/>
      <c r="AZ33" s="57"/>
      <c r="BA33" s="57"/>
      <c r="BB33" s="57"/>
      <c r="BC33" s="57"/>
      <c r="BD33" s="57"/>
      <c r="BE33" s="57"/>
      <c r="BF33" s="57">
        <f t="shared" si="11"/>
        <v>39</v>
      </c>
    </row>
    <row r="34" spans="1:58" ht="18" customHeight="1" thickBot="1">
      <c r="A34" s="214"/>
      <c r="B34" s="167"/>
      <c r="C34" s="201"/>
      <c r="D34" s="12" t="s">
        <v>18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103"/>
      <c r="V34" s="115">
        <f t="shared" si="6"/>
        <v>0</v>
      </c>
      <c r="W34" s="116"/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v>0</v>
      </c>
      <c r="AU34" s="86"/>
      <c r="AV34" s="124">
        <f t="shared" si="10"/>
        <v>0</v>
      </c>
      <c r="AW34" s="57"/>
      <c r="AX34" s="57"/>
      <c r="AY34" s="57"/>
      <c r="AZ34" s="57"/>
      <c r="BA34" s="57"/>
      <c r="BB34" s="57"/>
      <c r="BC34" s="57"/>
      <c r="BD34" s="57"/>
      <c r="BE34" s="57"/>
      <c r="BF34" s="57">
        <f t="shared" si="11"/>
        <v>0</v>
      </c>
    </row>
    <row r="35" spans="1:58" ht="18" customHeight="1" thickBot="1">
      <c r="A35" s="214"/>
      <c r="B35" s="166" t="s">
        <v>158</v>
      </c>
      <c r="C35" s="164" t="s">
        <v>159</v>
      </c>
      <c r="D35" s="90" t="s">
        <v>17</v>
      </c>
      <c r="E35" s="69">
        <v>2</v>
      </c>
      <c r="F35" s="69">
        <v>2</v>
      </c>
      <c r="G35" s="69">
        <v>2</v>
      </c>
      <c r="H35" s="69">
        <v>2</v>
      </c>
      <c r="I35" s="69">
        <v>2</v>
      </c>
      <c r="J35" s="69">
        <v>2</v>
      </c>
      <c r="K35" s="69">
        <v>2</v>
      </c>
      <c r="L35" s="69">
        <v>2</v>
      </c>
      <c r="M35" s="69">
        <v>2</v>
      </c>
      <c r="N35" s="69">
        <v>2</v>
      </c>
      <c r="O35" s="69">
        <v>2</v>
      </c>
      <c r="P35" s="69">
        <v>2</v>
      </c>
      <c r="Q35" s="69">
        <v>2</v>
      </c>
      <c r="R35" s="69">
        <v>2</v>
      </c>
      <c r="S35" s="69">
        <v>2</v>
      </c>
      <c r="T35" s="69">
        <v>2</v>
      </c>
      <c r="U35" s="103"/>
      <c r="V35" s="115">
        <f t="shared" si="6"/>
        <v>32</v>
      </c>
      <c r="W35" s="116"/>
      <c r="X35" s="74">
        <v>2</v>
      </c>
      <c r="Y35" s="74">
        <v>2</v>
      </c>
      <c r="Z35" s="74">
        <v>2</v>
      </c>
      <c r="AA35" s="74">
        <v>2</v>
      </c>
      <c r="AB35" s="74">
        <v>2</v>
      </c>
      <c r="AC35" s="74">
        <v>2</v>
      </c>
      <c r="AD35" s="74">
        <v>2</v>
      </c>
      <c r="AE35" s="74">
        <v>2</v>
      </c>
      <c r="AF35" s="74">
        <v>2</v>
      </c>
      <c r="AG35" s="74">
        <v>2</v>
      </c>
      <c r="AH35" s="74">
        <v>2</v>
      </c>
      <c r="AI35" s="74">
        <v>2</v>
      </c>
      <c r="AJ35" s="74">
        <v>2</v>
      </c>
      <c r="AK35" s="69">
        <v>2</v>
      </c>
      <c r="AL35" s="74">
        <v>2</v>
      </c>
      <c r="AM35" s="69">
        <v>2</v>
      </c>
      <c r="AN35" s="74">
        <v>2</v>
      </c>
      <c r="AO35" s="74">
        <v>2</v>
      </c>
      <c r="AP35" s="74">
        <v>2</v>
      </c>
      <c r="AQ35" s="74">
        <v>2</v>
      </c>
      <c r="AR35" s="74">
        <v>2</v>
      </c>
      <c r="AS35" s="74">
        <v>2</v>
      </c>
      <c r="AT35" s="74">
        <v>2</v>
      </c>
      <c r="AU35" s="86"/>
      <c r="AV35" s="124">
        <f t="shared" si="10"/>
        <v>46</v>
      </c>
      <c r="AW35" s="57"/>
      <c r="AX35" s="57"/>
      <c r="AY35" s="57"/>
      <c r="AZ35" s="57"/>
      <c r="BA35" s="57"/>
      <c r="BB35" s="57"/>
      <c r="BC35" s="57"/>
      <c r="BD35" s="57"/>
      <c r="BE35" s="57"/>
      <c r="BF35" s="57">
        <f t="shared" si="11"/>
        <v>78</v>
      </c>
    </row>
    <row r="36" spans="1:58" ht="18" customHeight="1" thickBot="1">
      <c r="A36" s="214"/>
      <c r="B36" s="167"/>
      <c r="C36" s="227"/>
      <c r="D36" s="90" t="s">
        <v>18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103"/>
      <c r="V36" s="115">
        <f t="shared" si="6"/>
        <v>0</v>
      </c>
      <c r="W36" s="116"/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69">
        <v>0</v>
      </c>
      <c r="AL36" s="74">
        <v>0</v>
      </c>
      <c r="AM36" s="69">
        <v>0</v>
      </c>
      <c r="AN36" s="74"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v>0</v>
      </c>
      <c r="AU36" s="86"/>
      <c r="AV36" s="124">
        <f t="shared" si="10"/>
        <v>0</v>
      </c>
      <c r="AW36" s="57"/>
      <c r="AX36" s="57"/>
      <c r="AY36" s="57"/>
      <c r="AZ36" s="57"/>
      <c r="BA36" s="57"/>
      <c r="BB36" s="57"/>
      <c r="BC36" s="57"/>
      <c r="BD36" s="57"/>
      <c r="BE36" s="57"/>
      <c r="BF36" s="57">
        <f t="shared" si="11"/>
        <v>0</v>
      </c>
    </row>
    <row r="37" spans="1:58" ht="18" customHeight="1" thickBot="1">
      <c r="A37" s="214"/>
      <c r="B37" s="166" t="s">
        <v>160</v>
      </c>
      <c r="C37" s="164" t="s">
        <v>161</v>
      </c>
      <c r="D37" s="12" t="s">
        <v>17</v>
      </c>
      <c r="E37" s="69">
        <v>2</v>
      </c>
      <c r="F37" s="69">
        <v>0</v>
      </c>
      <c r="G37" s="69">
        <v>2</v>
      </c>
      <c r="H37" s="69">
        <v>0</v>
      </c>
      <c r="I37" s="69">
        <v>2</v>
      </c>
      <c r="J37" s="69">
        <v>0</v>
      </c>
      <c r="K37" s="69">
        <v>2</v>
      </c>
      <c r="L37" s="69">
        <v>0</v>
      </c>
      <c r="M37" s="69">
        <v>2</v>
      </c>
      <c r="N37" s="69">
        <v>0</v>
      </c>
      <c r="O37" s="69">
        <v>2</v>
      </c>
      <c r="P37" s="69">
        <v>0</v>
      </c>
      <c r="Q37" s="69">
        <v>2</v>
      </c>
      <c r="R37" s="69">
        <v>0</v>
      </c>
      <c r="S37" s="69">
        <v>2</v>
      </c>
      <c r="T37" s="69">
        <v>0</v>
      </c>
      <c r="U37" s="102"/>
      <c r="V37" s="115">
        <f t="shared" si="6"/>
        <v>16</v>
      </c>
      <c r="W37" s="116"/>
      <c r="X37" s="74">
        <v>2</v>
      </c>
      <c r="Y37" s="74">
        <v>0</v>
      </c>
      <c r="Z37" s="74">
        <v>2</v>
      </c>
      <c r="AA37" s="74">
        <v>0</v>
      </c>
      <c r="AB37" s="74">
        <v>2</v>
      </c>
      <c r="AC37" s="74">
        <v>0</v>
      </c>
      <c r="AD37" s="74">
        <v>2</v>
      </c>
      <c r="AE37" s="74">
        <v>0</v>
      </c>
      <c r="AF37" s="74">
        <v>2</v>
      </c>
      <c r="AG37" s="74">
        <v>0</v>
      </c>
      <c r="AH37" s="74">
        <v>2</v>
      </c>
      <c r="AI37" s="74">
        <v>0</v>
      </c>
      <c r="AJ37" s="74">
        <v>2</v>
      </c>
      <c r="AK37" s="74">
        <v>0</v>
      </c>
      <c r="AL37" s="74">
        <v>2</v>
      </c>
      <c r="AM37" s="74">
        <v>0</v>
      </c>
      <c r="AN37" s="74">
        <v>2</v>
      </c>
      <c r="AO37" s="74">
        <v>0</v>
      </c>
      <c r="AP37" s="74">
        <v>2</v>
      </c>
      <c r="AQ37" s="74">
        <v>0</v>
      </c>
      <c r="AR37" s="74">
        <v>2</v>
      </c>
      <c r="AS37" s="74">
        <v>0</v>
      </c>
      <c r="AT37" s="74">
        <v>1</v>
      </c>
      <c r="AU37" s="86"/>
      <c r="AV37" s="124">
        <f t="shared" si="10"/>
        <v>23</v>
      </c>
      <c r="AW37" s="57"/>
      <c r="AX37" s="57"/>
      <c r="AY37" s="57"/>
      <c r="AZ37" s="57"/>
      <c r="BA37" s="57"/>
      <c r="BB37" s="57"/>
      <c r="BC37" s="57"/>
      <c r="BD37" s="57"/>
      <c r="BE37" s="57"/>
      <c r="BF37" s="57">
        <f t="shared" ref="BF37:BF61" si="12">V37+AV37</f>
        <v>39</v>
      </c>
    </row>
    <row r="38" spans="1:58" ht="18" customHeight="1" thickBot="1">
      <c r="A38" s="214"/>
      <c r="B38" s="167"/>
      <c r="C38" s="165"/>
      <c r="D38" s="12" t="s">
        <v>18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102"/>
      <c r="V38" s="115">
        <f t="shared" si="6"/>
        <v>0</v>
      </c>
      <c r="W38" s="116"/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v>0</v>
      </c>
      <c r="AU38" s="86"/>
      <c r="AV38" s="124">
        <f t="shared" si="10"/>
        <v>0</v>
      </c>
      <c r="AW38" s="57"/>
      <c r="AX38" s="57"/>
      <c r="AY38" s="57"/>
      <c r="AZ38" s="57"/>
      <c r="BA38" s="57"/>
      <c r="BB38" s="57"/>
      <c r="BC38" s="57"/>
      <c r="BD38" s="57"/>
      <c r="BE38" s="57"/>
      <c r="BF38" s="57">
        <f t="shared" si="12"/>
        <v>0</v>
      </c>
    </row>
    <row r="39" spans="1:58" ht="18" customHeight="1" thickBot="1">
      <c r="A39" s="214"/>
      <c r="B39" s="166" t="s">
        <v>162</v>
      </c>
      <c r="C39" s="164" t="s">
        <v>163</v>
      </c>
      <c r="D39" s="123" t="s">
        <v>17</v>
      </c>
      <c r="E39" s="69">
        <v>2</v>
      </c>
      <c r="F39" s="69">
        <v>2</v>
      </c>
      <c r="G39" s="69">
        <v>2</v>
      </c>
      <c r="H39" s="69">
        <v>2</v>
      </c>
      <c r="I39" s="69">
        <v>2</v>
      </c>
      <c r="J39" s="69">
        <v>2</v>
      </c>
      <c r="K39" s="69">
        <v>2</v>
      </c>
      <c r="L39" s="69">
        <v>2</v>
      </c>
      <c r="M39" s="69">
        <v>2</v>
      </c>
      <c r="N39" s="69">
        <v>2</v>
      </c>
      <c r="O39" s="69">
        <v>2</v>
      </c>
      <c r="P39" s="69">
        <v>2</v>
      </c>
      <c r="Q39" s="69">
        <v>2</v>
      </c>
      <c r="R39" s="69">
        <v>2</v>
      </c>
      <c r="S39" s="69">
        <v>2</v>
      </c>
      <c r="T39" s="69">
        <v>2</v>
      </c>
      <c r="U39" s="102"/>
      <c r="V39" s="115">
        <f t="shared" si="6"/>
        <v>32</v>
      </c>
      <c r="W39" s="116"/>
      <c r="X39" s="74">
        <v>2</v>
      </c>
      <c r="Y39" s="74">
        <v>2</v>
      </c>
      <c r="Z39" s="74">
        <v>2</v>
      </c>
      <c r="AA39" s="74">
        <v>2</v>
      </c>
      <c r="AB39" s="74">
        <v>2</v>
      </c>
      <c r="AC39" s="74">
        <v>2</v>
      </c>
      <c r="AD39" s="74">
        <v>2</v>
      </c>
      <c r="AE39" s="74">
        <v>2</v>
      </c>
      <c r="AF39" s="74">
        <v>2</v>
      </c>
      <c r="AG39" s="74">
        <v>2</v>
      </c>
      <c r="AH39" s="74">
        <v>2</v>
      </c>
      <c r="AI39" s="74">
        <v>2</v>
      </c>
      <c r="AJ39" s="74">
        <v>2</v>
      </c>
      <c r="AK39" s="74">
        <v>2</v>
      </c>
      <c r="AL39" s="74">
        <v>2</v>
      </c>
      <c r="AM39" s="74">
        <v>2</v>
      </c>
      <c r="AN39" s="74">
        <v>2</v>
      </c>
      <c r="AO39" s="74">
        <v>2</v>
      </c>
      <c r="AP39" s="74">
        <v>2</v>
      </c>
      <c r="AQ39" s="74">
        <v>2</v>
      </c>
      <c r="AR39" s="74">
        <v>2</v>
      </c>
      <c r="AS39" s="74">
        <v>2</v>
      </c>
      <c r="AT39" s="74">
        <v>2</v>
      </c>
      <c r="AU39" s="86"/>
      <c r="AV39" s="124">
        <f t="shared" si="10"/>
        <v>46</v>
      </c>
      <c r="AW39" s="57"/>
      <c r="AX39" s="57"/>
      <c r="AY39" s="57"/>
      <c r="AZ39" s="57"/>
      <c r="BA39" s="57"/>
      <c r="BB39" s="57"/>
      <c r="BC39" s="57"/>
      <c r="BD39" s="57"/>
      <c r="BE39" s="57"/>
      <c r="BF39" s="57">
        <f t="shared" si="12"/>
        <v>78</v>
      </c>
    </row>
    <row r="40" spans="1:58" ht="18" customHeight="1" thickBot="1">
      <c r="A40" s="214"/>
      <c r="B40" s="167"/>
      <c r="C40" s="227"/>
      <c r="D40" s="123" t="s">
        <v>18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102"/>
      <c r="V40" s="115">
        <f t="shared" si="6"/>
        <v>0</v>
      </c>
      <c r="W40" s="116"/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v>0</v>
      </c>
      <c r="AU40" s="86"/>
      <c r="AV40" s="124">
        <f t="shared" si="10"/>
        <v>0</v>
      </c>
      <c r="AW40" s="57"/>
      <c r="AX40" s="57"/>
      <c r="AY40" s="57"/>
      <c r="AZ40" s="57"/>
      <c r="BA40" s="57"/>
      <c r="BB40" s="57"/>
      <c r="BC40" s="57"/>
      <c r="BD40" s="57"/>
      <c r="BE40" s="57"/>
      <c r="BF40" s="57">
        <f t="shared" si="12"/>
        <v>0</v>
      </c>
    </row>
    <row r="41" spans="1:58" ht="18" customHeight="1" thickBot="1">
      <c r="A41" s="214"/>
      <c r="B41" s="166" t="s">
        <v>164</v>
      </c>
      <c r="C41" s="164" t="s">
        <v>165</v>
      </c>
      <c r="D41" s="123" t="s">
        <v>17</v>
      </c>
      <c r="E41" s="69">
        <v>2</v>
      </c>
      <c r="F41" s="69">
        <v>0</v>
      </c>
      <c r="G41" s="69">
        <v>2</v>
      </c>
      <c r="H41" s="69">
        <v>0</v>
      </c>
      <c r="I41" s="69">
        <v>2</v>
      </c>
      <c r="J41" s="69">
        <v>0</v>
      </c>
      <c r="K41" s="69">
        <v>2</v>
      </c>
      <c r="L41" s="69">
        <v>0</v>
      </c>
      <c r="M41" s="69">
        <v>2</v>
      </c>
      <c r="N41" s="69">
        <v>0</v>
      </c>
      <c r="O41" s="69">
        <v>2</v>
      </c>
      <c r="P41" s="69">
        <v>0</v>
      </c>
      <c r="Q41" s="69">
        <v>2</v>
      </c>
      <c r="R41" s="69">
        <v>0</v>
      </c>
      <c r="S41" s="69">
        <v>2</v>
      </c>
      <c r="T41" s="69">
        <v>0</v>
      </c>
      <c r="U41" s="102"/>
      <c r="V41" s="115">
        <f>SUM(E41:U41)</f>
        <v>16</v>
      </c>
      <c r="W41" s="116"/>
      <c r="X41" s="74">
        <v>2</v>
      </c>
      <c r="Y41" s="74">
        <v>0</v>
      </c>
      <c r="Z41" s="74">
        <v>2</v>
      </c>
      <c r="AA41" s="74">
        <v>0</v>
      </c>
      <c r="AB41" s="74">
        <v>2</v>
      </c>
      <c r="AC41" s="74">
        <v>0</v>
      </c>
      <c r="AD41" s="74">
        <v>2</v>
      </c>
      <c r="AE41" s="74">
        <v>0</v>
      </c>
      <c r="AF41" s="74">
        <v>2</v>
      </c>
      <c r="AG41" s="74">
        <v>0</v>
      </c>
      <c r="AH41" s="74">
        <v>2</v>
      </c>
      <c r="AI41" s="74">
        <v>0</v>
      </c>
      <c r="AJ41" s="74">
        <v>2</v>
      </c>
      <c r="AK41" s="74">
        <v>0</v>
      </c>
      <c r="AL41" s="74">
        <v>2</v>
      </c>
      <c r="AM41" s="74">
        <v>0</v>
      </c>
      <c r="AN41" s="74">
        <v>2</v>
      </c>
      <c r="AO41" s="74">
        <v>0</v>
      </c>
      <c r="AP41" s="74">
        <v>2</v>
      </c>
      <c r="AQ41" s="74">
        <v>0</v>
      </c>
      <c r="AR41" s="74">
        <v>2</v>
      </c>
      <c r="AS41" s="74">
        <v>0</v>
      </c>
      <c r="AT41" s="74">
        <v>1</v>
      </c>
      <c r="AU41" s="86"/>
      <c r="AV41" s="124">
        <f t="shared" si="10"/>
        <v>23</v>
      </c>
      <c r="AW41" s="57"/>
      <c r="AX41" s="57"/>
      <c r="AY41" s="57"/>
      <c r="AZ41" s="57"/>
      <c r="BA41" s="57"/>
      <c r="BB41" s="57"/>
      <c r="BC41" s="57"/>
      <c r="BD41" s="57"/>
      <c r="BE41" s="57"/>
      <c r="BF41" s="57">
        <f t="shared" si="12"/>
        <v>39</v>
      </c>
    </row>
    <row r="42" spans="1:58" ht="18" customHeight="1" thickBot="1">
      <c r="A42" s="214"/>
      <c r="B42" s="167"/>
      <c r="C42" s="227"/>
      <c r="D42" s="123" t="s">
        <v>18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102"/>
      <c r="V42" s="115">
        <f t="shared" si="6"/>
        <v>0</v>
      </c>
      <c r="W42" s="116"/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v>0</v>
      </c>
      <c r="AU42" s="86"/>
      <c r="AV42" s="124">
        <f t="shared" si="10"/>
        <v>0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>
        <f t="shared" si="12"/>
        <v>0</v>
      </c>
    </row>
    <row r="43" spans="1:58" ht="18" customHeight="1" thickBot="1">
      <c r="A43" s="214"/>
      <c r="B43" s="163" t="s">
        <v>48</v>
      </c>
      <c r="C43" s="199" t="s">
        <v>25</v>
      </c>
      <c r="D43" s="80" t="s">
        <v>17</v>
      </c>
      <c r="E43" s="72">
        <f>E45+E47+E49+E51</f>
        <v>10</v>
      </c>
      <c r="F43" s="72">
        <f t="shared" ref="F43:U43" si="13">F45+F47+F49+F51</f>
        <v>16</v>
      </c>
      <c r="G43" s="72">
        <f t="shared" si="13"/>
        <v>10</v>
      </c>
      <c r="H43" s="72">
        <f t="shared" si="13"/>
        <v>16</v>
      </c>
      <c r="I43" s="72">
        <f t="shared" si="13"/>
        <v>10</v>
      </c>
      <c r="J43" s="72">
        <f t="shared" si="13"/>
        <v>16</v>
      </c>
      <c r="K43" s="72">
        <f t="shared" si="13"/>
        <v>10</v>
      </c>
      <c r="L43" s="72">
        <f t="shared" si="13"/>
        <v>16</v>
      </c>
      <c r="M43" s="72">
        <f t="shared" si="13"/>
        <v>10</v>
      </c>
      <c r="N43" s="72">
        <f t="shared" si="13"/>
        <v>16</v>
      </c>
      <c r="O43" s="72">
        <f t="shared" si="13"/>
        <v>10</v>
      </c>
      <c r="P43" s="72">
        <f t="shared" si="13"/>
        <v>16</v>
      </c>
      <c r="Q43" s="72">
        <f t="shared" si="13"/>
        <v>10</v>
      </c>
      <c r="R43" s="72">
        <f t="shared" si="13"/>
        <v>16</v>
      </c>
      <c r="S43" s="72">
        <f t="shared" si="13"/>
        <v>10</v>
      </c>
      <c r="T43" s="72">
        <f t="shared" si="13"/>
        <v>16</v>
      </c>
      <c r="U43" s="72">
        <f t="shared" si="13"/>
        <v>24</v>
      </c>
      <c r="V43" s="115">
        <f>SUM(E43:U43)</f>
        <v>232</v>
      </c>
      <c r="W43" s="116"/>
      <c r="X43" s="72">
        <f>X45+X47+X49+X51</f>
        <v>12</v>
      </c>
      <c r="Y43" s="72">
        <f t="shared" ref="Y43:AS43" si="14">Y45+Y47+Y49+Y51</f>
        <v>14</v>
      </c>
      <c r="Z43" s="72">
        <f t="shared" si="14"/>
        <v>12</v>
      </c>
      <c r="AA43" s="72">
        <f t="shared" si="14"/>
        <v>16</v>
      </c>
      <c r="AB43" s="72">
        <f t="shared" si="14"/>
        <v>10</v>
      </c>
      <c r="AC43" s="72">
        <f t="shared" si="14"/>
        <v>16</v>
      </c>
      <c r="AD43" s="72">
        <f t="shared" si="14"/>
        <v>10</v>
      </c>
      <c r="AE43" s="72">
        <f t="shared" si="14"/>
        <v>16</v>
      </c>
      <c r="AF43" s="72">
        <f t="shared" si="14"/>
        <v>10</v>
      </c>
      <c r="AG43" s="72">
        <f t="shared" si="14"/>
        <v>16</v>
      </c>
      <c r="AH43" s="72">
        <f t="shared" si="14"/>
        <v>10</v>
      </c>
      <c r="AI43" s="72">
        <f t="shared" si="14"/>
        <v>16</v>
      </c>
      <c r="AJ43" s="72">
        <f t="shared" si="14"/>
        <v>10</v>
      </c>
      <c r="AK43" s="72">
        <f t="shared" si="14"/>
        <v>14</v>
      </c>
      <c r="AL43" s="72">
        <f t="shared" si="14"/>
        <v>12</v>
      </c>
      <c r="AM43" s="72">
        <f t="shared" si="14"/>
        <v>16</v>
      </c>
      <c r="AN43" s="72">
        <f t="shared" si="14"/>
        <v>10</v>
      </c>
      <c r="AO43" s="72">
        <f t="shared" si="14"/>
        <v>16</v>
      </c>
      <c r="AP43" s="72">
        <f t="shared" si="14"/>
        <v>10</v>
      </c>
      <c r="AQ43" s="72">
        <f t="shared" si="14"/>
        <v>14</v>
      </c>
      <c r="AR43" s="72">
        <f t="shared" si="14"/>
        <v>10</v>
      </c>
      <c r="AS43" s="72">
        <f t="shared" si="14"/>
        <v>16</v>
      </c>
      <c r="AT43" s="72">
        <f>AT45+AT47+AT49+AT51</f>
        <v>13</v>
      </c>
      <c r="AU43" s="72">
        <f>AU45+AU47+AU49+AU51</f>
        <v>24</v>
      </c>
      <c r="AV43" s="124">
        <f>SUM(X43:AT43)+AU43</f>
        <v>323</v>
      </c>
      <c r="AW43" s="57"/>
      <c r="AX43" s="57"/>
      <c r="AY43" s="57"/>
      <c r="AZ43" s="57"/>
      <c r="BA43" s="57"/>
      <c r="BB43" s="57"/>
      <c r="BC43" s="57"/>
      <c r="BD43" s="57"/>
      <c r="BE43" s="57"/>
      <c r="BF43" s="57">
        <f t="shared" si="12"/>
        <v>555</v>
      </c>
    </row>
    <row r="44" spans="1:58" ht="18" customHeight="1" thickBot="1">
      <c r="A44" s="214"/>
      <c r="B44" s="163"/>
      <c r="C44" s="200"/>
      <c r="D44" s="80" t="s">
        <v>18</v>
      </c>
      <c r="E44" s="72">
        <f>E46+E48+E50+E52</f>
        <v>0</v>
      </c>
      <c r="F44" s="72">
        <f t="shared" ref="F44:U44" si="15">F46+F48+F50+F52</f>
        <v>0</v>
      </c>
      <c r="G44" s="72">
        <f t="shared" si="15"/>
        <v>0</v>
      </c>
      <c r="H44" s="72">
        <f t="shared" si="15"/>
        <v>0</v>
      </c>
      <c r="I44" s="72">
        <f t="shared" si="15"/>
        <v>0</v>
      </c>
      <c r="J44" s="72">
        <f t="shared" si="15"/>
        <v>0</v>
      </c>
      <c r="K44" s="72">
        <f t="shared" si="15"/>
        <v>0</v>
      </c>
      <c r="L44" s="72">
        <f t="shared" si="15"/>
        <v>0</v>
      </c>
      <c r="M44" s="72">
        <f t="shared" si="15"/>
        <v>0</v>
      </c>
      <c r="N44" s="72">
        <f t="shared" si="15"/>
        <v>0</v>
      </c>
      <c r="O44" s="72">
        <f t="shared" si="15"/>
        <v>0</v>
      </c>
      <c r="P44" s="72">
        <f t="shared" si="15"/>
        <v>0</v>
      </c>
      <c r="Q44" s="72">
        <f t="shared" si="15"/>
        <v>0</v>
      </c>
      <c r="R44" s="72">
        <f t="shared" si="15"/>
        <v>0</v>
      </c>
      <c r="S44" s="72">
        <f t="shared" si="15"/>
        <v>0</v>
      </c>
      <c r="T44" s="72">
        <f t="shared" si="15"/>
        <v>0</v>
      </c>
      <c r="U44" s="72">
        <f t="shared" si="15"/>
        <v>0</v>
      </c>
      <c r="V44" s="115">
        <f>SUM(E44:U44)</f>
        <v>0</v>
      </c>
      <c r="W44" s="116"/>
      <c r="X44" s="72">
        <f>X46+X48+X50+X52</f>
        <v>0</v>
      </c>
      <c r="Y44" s="72">
        <f t="shared" ref="Y44:AS44" si="16">Y46+Y48+Y50+Y52</f>
        <v>0</v>
      </c>
      <c r="Z44" s="72">
        <f t="shared" si="16"/>
        <v>0</v>
      </c>
      <c r="AA44" s="72">
        <f t="shared" si="16"/>
        <v>0</v>
      </c>
      <c r="AB44" s="72">
        <f t="shared" si="16"/>
        <v>0</v>
      </c>
      <c r="AC44" s="72">
        <f t="shared" si="16"/>
        <v>0</v>
      </c>
      <c r="AD44" s="72">
        <f t="shared" si="16"/>
        <v>0</v>
      </c>
      <c r="AE44" s="72">
        <f t="shared" si="16"/>
        <v>0</v>
      </c>
      <c r="AF44" s="72">
        <f t="shared" si="16"/>
        <v>0</v>
      </c>
      <c r="AG44" s="72">
        <f t="shared" si="16"/>
        <v>0</v>
      </c>
      <c r="AH44" s="72">
        <f t="shared" si="16"/>
        <v>0</v>
      </c>
      <c r="AI44" s="72">
        <f t="shared" si="16"/>
        <v>0</v>
      </c>
      <c r="AJ44" s="72">
        <f t="shared" si="16"/>
        <v>0</v>
      </c>
      <c r="AK44" s="72">
        <f t="shared" si="16"/>
        <v>0</v>
      </c>
      <c r="AL44" s="72">
        <f t="shared" si="16"/>
        <v>0</v>
      </c>
      <c r="AM44" s="72">
        <f t="shared" si="16"/>
        <v>0</v>
      </c>
      <c r="AN44" s="72">
        <f t="shared" si="16"/>
        <v>0</v>
      </c>
      <c r="AO44" s="72">
        <f t="shared" si="16"/>
        <v>0</v>
      </c>
      <c r="AP44" s="72">
        <f t="shared" si="16"/>
        <v>0</v>
      </c>
      <c r="AQ44" s="72">
        <f>AQ46+AQ48+AQ50+AQ52</f>
        <v>0</v>
      </c>
      <c r="AR44" s="72">
        <f t="shared" si="16"/>
        <v>0</v>
      </c>
      <c r="AS44" s="72">
        <f t="shared" si="16"/>
        <v>0</v>
      </c>
      <c r="AT44" s="72">
        <f>AT46+AT48+AT50+AT52</f>
        <v>0</v>
      </c>
      <c r="AU44" s="72">
        <f>AU46+AU48+AU50+AU52</f>
        <v>0</v>
      </c>
      <c r="AV44" s="124">
        <f>SUM(X44:AT44)+AU44</f>
        <v>0</v>
      </c>
      <c r="AW44" s="57"/>
      <c r="AX44" s="57"/>
      <c r="AY44" s="57"/>
      <c r="AZ44" s="57"/>
      <c r="BA44" s="57"/>
      <c r="BB44" s="57"/>
      <c r="BC44" s="57"/>
      <c r="BD44" s="57"/>
      <c r="BE44" s="57"/>
      <c r="BF44" s="57">
        <f t="shared" si="12"/>
        <v>0</v>
      </c>
    </row>
    <row r="45" spans="1:58" ht="18" customHeight="1" thickBot="1">
      <c r="A45" s="214"/>
      <c r="B45" s="215" t="s">
        <v>108</v>
      </c>
      <c r="C45" s="201" t="s">
        <v>73</v>
      </c>
      <c r="D45" s="12" t="s">
        <v>17</v>
      </c>
      <c r="E45" s="69">
        <v>6</v>
      </c>
      <c r="F45" s="69">
        <v>6</v>
      </c>
      <c r="G45" s="69">
        <v>6</v>
      </c>
      <c r="H45" s="69">
        <v>6</v>
      </c>
      <c r="I45" s="69">
        <v>6</v>
      </c>
      <c r="J45" s="69">
        <v>6</v>
      </c>
      <c r="K45" s="69">
        <v>6</v>
      </c>
      <c r="L45" s="69">
        <v>6</v>
      </c>
      <c r="M45" s="69">
        <v>6</v>
      </c>
      <c r="N45" s="69">
        <v>6</v>
      </c>
      <c r="O45" s="69">
        <v>6</v>
      </c>
      <c r="P45" s="69">
        <v>6</v>
      </c>
      <c r="Q45" s="69">
        <v>6</v>
      </c>
      <c r="R45" s="69">
        <v>6</v>
      </c>
      <c r="S45" s="69">
        <v>6</v>
      </c>
      <c r="T45" s="69">
        <v>6</v>
      </c>
      <c r="U45" s="102">
        <v>12</v>
      </c>
      <c r="V45" s="115">
        <f t="shared" si="6"/>
        <v>108</v>
      </c>
      <c r="W45" s="116"/>
      <c r="X45" s="69">
        <v>4</v>
      </c>
      <c r="Y45" s="69">
        <v>8</v>
      </c>
      <c r="Z45" s="69">
        <v>4</v>
      </c>
      <c r="AA45" s="69">
        <v>8</v>
      </c>
      <c r="AB45" s="69">
        <v>4</v>
      </c>
      <c r="AC45" s="69">
        <v>8</v>
      </c>
      <c r="AD45" s="69">
        <v>4</v>
      </c>
      <c r="AE45" s="69">
        <v>8</v>
      </c>
      <c r="AF45" s="69">
        <v>4</v>
      </c>
      <c r="AG45" s="69">
        <v>8</v>
      </c>
      <c r="AH45" s="69">
        <v>4</v>
      </c>
      <c r="AI45" s="69">
        <v>8</v>
      </c>
      <c r="AJ45" s="69">
        <v>4</v>
      </c>
      <c r="AK45" s="69">
        <v>8</v>
      </c>
      <c r="AL45" s="69">
        <v>4</v>
      </c>
      <c r="AM45" s="69">
        <v>8</v>
      </c>
      <c r="AN45" s="69">
        <v>4</v>
      </c>
      <c r="AO45" s="69">
        <v>8</v>
      </c>
      <c r="AP45" s="69">
        <v>4</v>
      </c>
      <c r="AQ45" s="69">
        <v>8</v>
      </c>
      <c r="AR45" s="69">
        <v>4</v>
      </c>
      <c r="AS45" s="69">
        <v>8</v>
      </c>
      <c r="AT45" s="74">
        <v>6</v>
      </c>
      <c r="AU45" s="86">
        <v>12</v>
      </c>
      <c r="AV45" s="124">
        <f t="shared" ref="AV45:AV50" si="17">SUM(X45:AU45)</f>
        <v>150</v>
      </c>
      <c r="AW45" s="57"/>
      <c r="AX45" s="57"/>
      <c r="AY45" s="57"/>
      <c r="AZ45" s="57"/>
      <c r="BA45" s="57"/>
      <c r="BB45" s="57"/>
      <c r="BC45" s="57"/>
      <c r="BD45" s="57"/>
      <c r="BE45" s="57"/>
      <c r="BF45" s="57">
        <f t="shared" si="12"/>
        <v>258</v>
      </c>
    </row>
    <row r="46" spans="1:58" ht="18" customHeight="1" thickBot="1">
      <c r="A46" s="214"/>
      <c r="B46" s="215"/>
      <c r="C46" s="201"/>
      <c r="D46" s="12" t="s">
        <v>18</v>
      </c>
      <c r="E46" s="76">
        <v>0</v>
      </c>
      <c r="F46" s="69">
        <v>0</v>
      </c>
      <c r="G46" s="76">
        <v>0</v>
      </c>
      <c r="H46" s="69">
        <v>0</v>
      </c>
      <c r="I46" s="76">
        <v>0</v>
      </c>
      <c r="J46" s="69">
        <v>0</v>
      </c>
      <c r="K46" s="76">
        <v>0</v>
      </c>
      <c r="L46" s="69">
        <v>0</v>
      </c>
      <c r="M46" s="76">
        <v>0</v>
      </c>
      <c r="N46" s="69">
        <v>0</v>
      </c>
      <c r="O46" s="76">
        <v>0</v>
      </c>
      <c r="P46" s="69">
        <v>0</v>
      </c>
      <c r="Q46" s="76">
        <v>0</v>
      </c>
      <c r="R46" s="69">
        <v>0</v>
      </c>
      <c r="S46" s="76">
        <v>0</v>
      </c>
      <c r="T46" s="69">
        <v>0</v>
      </c>
      <c r="U46" s="102"/>
      <c r="V46" s="115">
        <f t="shared" si="6"/>
        <v>0</v>
      </c>
      <c r="W46" s="116"/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  <c r="AT46" s="74">
        <v>0</v>
      </c>
      <c r="AU46" s="86"/>
      <c r="AV46" s="124">
        <f t="shared" si="17"/>
        <v>0</v>
      </c>
      <c r="AW46" s="57"/>
      <c r="AX46" s="57"/>
      <c r="AY46" s="57"/>
      <c r="AZ46" s="57"/>
      <c r="BA46" s="57"/>
      <c r="BB46" s="57"/>
      <c r="BC46" s="57"/>
      <c r="BD46" s="57"/>
      <c r="BE46" s="57"/>
      <c r="BF46" s="57">
        <f t="shared" si="12"/>
        <v>0</v>
      </c>
    </row>
    <row r="47" spans="1:58" ht="18" customHeight="1" thickBot="1">
      <c r="A47" s="214"/>
      <c r="B47" s="215" t="s">
        <v>109</v>
      </c>
      <c r="C47" s="201" t="s">
        <v>153</v>
      </c>
      <c r="D47" s="12" t="s">
        <v>17</v>
      </c>
      <c r="E47" s="69">
        <v>2</v>
      </c>
      <c r="F47" s="69">
        <v>6</v>
      </c>
      <c r="G47" s="69">
        <v>2</v>
      </c>
      <c r="H47" s="69">
        <v>6</v>
      </c>
      <c r="I47" s="69">
        <v>2</v>
      </c>
      <c r="J47" s="69">
        <v>6</v>
      </c>
      <c r="K47" s="69">
        <v>2</v>
      </c>
      <c r="L47" s="69">
        <v>6</v>
      </c>
      <c r="M47" s="69">
        <v>2</v>
      </c>
      <c r="N47" s="69">
        <v>6</v>
      </c>
      <c r="O47" s="69">
        <v>2</v>
      </c>
      <c r="P47" s="69">
        <v>6</v>
      </c>
      <c r="Q47" s="69">
        <v>2</v>
      </c>
      <c r="R47" s="69">
        <v>6</v>
      </c>
      <c r="S47" s="69">
        <v>2</v>
      </c>
      <c r="T47" s="69">
        <v>6</v>
      </c>
      <c r="U47" s="102">
        <v>12</v>
      </c>
      <c r="V47" s="115">
        <f t="shared" si="6"/>
        <v>76</v>
      </c>
      <c r="W47" s="116"/>
      <c r="X47" s="69">
        <v>6</v>
      </c>
      <c r="Y47" s="69">
        <v>2</v>
      </c>
      <c r="Z47" s="69">
        <v>6</v>
      </c>
      <c r="AA47" s="69">
        <v>4</v>
      </c>
      <c r="AB47" s="69">
        <v>4</v>
      </c>
      <c r="AC47" s="69">
        <v>4</v>
      </c>
      <c r="AD47" s="69">
        <v>4</v>
      </c>
      <c r="AE47" s="69">
        <v>4</v>
      </c>
      <c r="AF47" s="69">
        <v>4</v>
      </c>
      <c r="AG47" s="69">
        <v>4</v>
      </c>
      <c r="AH47" s="69">
        <v>4</v>
      </c>
      <c r="AI47" s="69">
        <v>4</v>
      </c>
      <c r="AJ47" s="69">
        <v>4</v>
      </c>
      <c r="AK47" s="69">
        <v>2</v>
      </c>
      <c r="AL47" s="69">
        <v>6</v>
      </c>
      <c r="AM47" s="69">
        <v>4</v>
      </c>
      <c r="AN47" s="69">
        <v>4</v>
      </c>
      <c r="AO47" s="69">
        <v>4</v>
      </c>
      <c r="AP47" s="69">
        <v>4</v>
      </c>
      <c r="AQ47" s="69">
        <v>2</v>
      </c>
      <c r="AR47" s="69">
        <v>4</v>
      </c>
      <c r="AS47" s="69">
        <v>4</v>
      </c>
      <c r="AT47" s="74">
        <v>4</v>
      </c>
      <c r="AU47" s="86">
        <v>12</v>
      </c>
      <c r="AV47" s="124">
        <f t="shared" si="17"/>
        <v>104</v>
      </c>
      <c r="AW47" s="57"/>
      <c r="AX47" s="57"/>
      <c r="AY47" s="57"/>
      <c r="AZ47" s="57"/>
      <c r="BA47" s="57"/>
      <c r="BB47" s="57"/>
      <c r="BC47" s="57"/>
      <c r="BD47" s="57"/>
      <c r="BE47" s="57"/>
      <c r="BF47" s="57">
        <f t="shared" si="12"/>
        <v>180</v>
      </c>
    </row>
    <row r="48" spans="1:58" ht="18" customHeight="1" thickBot="1">
      <c r="A48" s="214"/>
      <c r="B48" s="215"/>
      <c r="C48" s="201"/>
      <c r="D48" s="12" t="s">
        <v>18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102"/>
      <c r="V48" s="115">
        <f t="shared" si="6"/>
        <v>0</v>
      </c>
      <c r="W48" s="116"/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v>0</v>
      </c>
      <c r="AU48" s="86"/>
      <c r="AV48" s="124">
        <f t="shared" si="17"/>
        <v>0</v>
      </c>
      <c r="AW48" s="57"/>
      <c r="AX48" s="57"/>
      <c r="AY48" s="57"/>
      <c r="AZ48" s="57"/>
      <c r="BA48" s="57"/>
      <c r="BB48" s="57"/>
      <c r="BC48" s="57"/>
      <c r="BD48" s="57"/>
      <c r="BE48" s="57"/>
      <c r="BF48" s="57">
        <f t="shared" si="12"/>
        <v>0</v>
      </c>
    </row>
    <row r="49" spans="1:58" ht="18" customHeight="1" thickBot="1">
      <c r="A49" s="214"/>
      <c r="B49" s="215" t="s">
        <v>110</v>
      </c>
      <c r="C49" s="202" t="s">
        <v>111</v>
      </c>
      <c r="D49" s="32" t="s">
        <v>17</v>
      </c>
      <c r="E49" s="69">
        <v>2</v>
      </c>
      <c r="F49" s="69">
        <v>4</v>
      </c>
      <c r="G49" s="69">
        <v>2</v>
      </c>
      <c r="H49" s="69">
        <v>4</v>
      </c>
      <c r="I49" s="69">
        <v>2</v>
      </c>
      <c r="J49" s="69">
        <v>4</v>
      </c>
      <c r="K49" s="69">
        <v>2</v>
      </c>
      <c r="L49" s="69">
        <v>4</v>
      </c>
      <c r="M49" s="69">
        <v>2</v>
      </c>
      <c r="N49" s="69">
        <v>4</v>
      </c>
      <c r="O49" s="69">
        <v>2</v>
      </c>
      <c r="P49" s="69">
        <v>4</v>
      </c>
      <c r="Q49" s="69">
        <v>2</v>
      </c>
      <c r="R49" s="69">
        <v>4</v>
      </c>
      <c r="S49" s="69">
        <v>2</v>
      </c>
      <c r="T49" s="69">
        <v>4</v>
      </c>
      <c r="U49" s="102"/>
      <c r="V49" s="115">
        <f t="shared" si="6"/>
        <v>48</v>
      </c>
      <c r="W49" s="116"/>
      <c r="X49" s="74">
        <v>2</v>
      </c>
      <c r="Y49" s="74">
        <v>4</v>
      </c>
      <c r="Z49" s="69">
        <v>2</v>
      </c>
      <c r="AA49" s="69">
        <v>4</v>
      </c>
      <c r="AB49" s="74">
        <v>2</v>
      </c>
      <c r="AC49" s="69">
        <v>4</v>
      </c>
      <c r="AD49" s="69">
        <v>2</v>
      </c>
      <c r="AE49" s="69">
        <v>4</v>
      </c>
      <c r="AF49" s="69">
        <v>2</v>
      </c>
      <c r="AG49" s="69">
        <v>4</v>
      </c>
      <c r="AH49" s="69">
        <v>2</v>
      </c>
      <c r="AI49" s="69">
        <v>4</v>
      </c>
      <c r="AJ49" s="69">
        <v>2</v>
      </c>
      <c r="AK49" s="69">
        <v>4</v>
      </c>
      <c r="AL49" s="69">
        <v>2</v>
      </c>
      <c r="AM49" s="69">
        <v>4</v>
      </c>
      <c r="AN49" s="74">
        <v>2</v>
      </c>
      <c r="AO49" s="74">
        <v>4</v>
      </c>
      <c r="AP49" s="74">
        <v>2</v>
      </c>
      <c r="AQ49" s="74">
        <v>4</v>
      </c>
      <c r="AR49" s="74">
        <v>2</v>
      </c>
      <c r="AS49" s="74">
        <v>4</v>
      </c>
      <c r="AT49" s="74">
        <v>3</v>
      </c>
      <c r="AU49" s="86"/>
      <c r="AV49" s="124">
        <f t="shared" si="17"/>
        <v>69</v>
      </c>
      <c r="AW49" s="57"/>
      <c r="AX49" s="57"/>
      <c r="AY49" s="57"/>
      <c r="AZ49" s="57"/>
      <c r="BA49" s="57"/>
      <c r="BB49" s="57"/>
      <c r="BC49" s="57"/>
      <c r="BD49" s="57"/>
      <c r="BE49" s="57"/>
      <c r="BF49" s="57">
        <f t="shared" si="12"/>
        <v>117</v>
      </c>
    </row>
    <row r="50" spans="1:58" ht="16.5" customHeight="1" thickBot="1">
      <c r="A50" s="214"/>
      <c r="B50" s="215"/>
      <c r="C50" s="202"/>
      <c r="D50" s="32" t="s">
        <v>18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102"/>
      <c r="V50" s="115">
        <f>SUM(E50:U50)</f>
        <v>0</v>
      </c>
      <c r="W50" s="116"/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69">
        <v>0</v>
      </c>
      <c r="AL50" s="69">
        <v>0</v>
      </c>
      <c r="AM50" s="69">
        <v>0</v>
      </c>
      <c r="AN50" s="74">
        <v>0</v>
      </c>
      <c r="AO50" s="74"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v>0</v>
      </c>
      <c r="AU50" s="86"/>
      <c r="AV50" s="124">
        <f t="shared" si="17"/>
        <v>0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57">
        <f t="shared" si="12"/>
        <v>0</v>
      </c>
    </row>
    <row r="51" spans="1:58" ht="18" hidden="1" customHeight="1" thickBot="1">
      <c r="A51" s="214"/>
      <c r="B51" s="166"/>
      <c r="C51" s="207"/>
      <c r="D51" s="31" t="s">
        <v>17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102"/>
      <c r="V51" s="115">
        <f t="shared" si="6"/>
        <v>0</v>
      </c>
      <c r="W51" s="116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69"/>
      <c r="AL51" s="69"/>
      <c r="AM51" s="75"/>
      <c r="AN51" s="74"/>
      <c r="AO51" s="74"/>
      <c r="AP51" s="74"/>
      <c r="AQ51" s="74"/>
      <c r="AR51" s="74"/>
      <c r="AS51" s="74"/>
      <c r="AT51" s="74"/>
      <c r="AU51" s="86"/>
      <c r="AV51" s="124">
        <f t="shared" ref="AV51:AV64" si="18">SUM(X51:AT51)</f>
        <v>0</v>
      </c>
      <c r="AW51" s="57"/>
      <c r="AX51" s="57"/>
      <c r="AY51" s="57"/>
      <c r="AZ51" s="57"/>
      <c r="BA51" s="57"/>
      <c r="BB51" s="57"/>
      <c r="BC51" s="57"/>
      <c r="BD51" s="57"/>
      <c r="BE51" s="57"/>
      <c r="BF51" s="57">
        <f t="shared" si="12"/>
        <v>0</v>
      </c>
    </row>
    <row r="52" spans="1:58" ht="17.25" hidden="1" customHeight="1" thickBot="1">
      <c r="A52" s="214"/>
      <c r="B52" s="167"/>
      <c r="C52" s="208"/>
      <c r="D52" s="31" t="s">
        <v>18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102"/>
      <c r="V52" s="115">
        <f t="shared" si="6"/>
        <v>0</v>
      </c>
      <c r="W52" s="116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9"/>
      <c r="AL52" s="69"/>
      <c r="AM52" s="75"/>
      <c r="AN52" s="74"/>
      <c r="AO52" s="74"/>
      <c r="AP52" s="74"/>
      <c r="AQ52" s="74"/>
      <c r="AR52" s="74"/>
      <c r="AS52" s="74"/>
      <c r="AT52" s="74"/>
      <c r="AU52" s="86"/>
      <c r="AV52" s="124">
        <f t="shared" si="18"/>
        <v>0</v>
      </c>
      <c r="AW52" s="57"/>
      <c r="AX52" s="57"/>
      <c r="AY52" s="57"/>
      <c r="AZ52" s="57"/>
      <c r="BA52" s="57"/>
      <c r="BB52" s="57"/>
      <c r="BC52" s="57"/>
      <c r="BD52" s="57"/>
      <c r="BE52" s="57"/>
      <c r="BF52" s="57">
        <f t="shared" si="12"/>
        <v>0</v>
      </c>
    </row>
    <row r="53" spans="1:58" ht="1.5" customHeight="1" thickBot="1">
      <c r="A53" s="214"/>
      <c r="B53" s="205" t="s">
        <v>69</v>
      </c>
      <c r="C53" s="203" t="s">
        <v>70</v>
      </c>
      <c r="D53" s="48" t="s">
        <v>17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102"/>
      <c r="V53" s="115"/>
      <c r="W53" s="116"/>
      <c r="X53" s="72">
        <f>X57+X59+X61</f>
        <v>0</v>
      </c>
      <c r="Y53" s="72">
        <f t="shared" ref="Y53:AT53" si="19">Y57+Y59+Y61</f>
        <v>0</v>
      </c>
      <c r="Z53" s="72">
        <f t="shared" si="19"/>
        <v>0</v>
      </c>
      <c r="AA53" s="72">
        <f t="shared" si="19"/>
        <v>0</v>
      </c>
      <c r="AB53" s="72">
        <f t="shared" si="19"/>
        <v>0</v>
      </c>
      <c r="AC53" s="72">
        <f t="shared" si="19"/>
        <v>0</v>
      </c>
      <c r="AD53" s="72">
        <f t="shared" si="19"/>
        <v>0</v>
      </c>
      <c r="AE53" s="72">
        <f t="shared" si="19"/>
        <v>0</v>
      </c>
      <c r="AF53" s="72">
        <f t="shared" si="19"/>
        <v>0</v>
      </c>
      <c r="AG53" s="72">
        <f t="shared" si="19"/>
        <v>0</v>
      </c>
      <c r="AH53" s="72">
        <f t="shared" si="19"/>
        <v>0</v>
      </c>
      <c r="AI53" s="72">
        <f t="shared" si="19"/>
        <v>0</v>
      </c>
      <c r="AJ53" s="72">
        <f t="shared" si="19"/>
        <v>0</v>
      </c>
      <c r="AK53" s="72">
        <f t="shared" si="19"/>
        <v>0</v>
      </c>
      <c r="AL53" s="72">
        <f t="shared" si="19"/>
        <v>0</v>
      </c>
      <c r="AM53" s="72">
        <f t="shared" si="19"/>
        <v>0</v>
      </c>
      <c r="AN53" s="72">
        <f t="shared" si="19"/>
        <v>0</v>
      </c>
      <c r="AO53" s="72">
        <f t="shared" si="19"/>
        <v>0</v>
      </c>
      <c r="AP53" s="72">
        <f t="shared" si="19"/>
        <v>0</v>
      </c>
      <c r="AQ53" s="72">
        <f t="shared" si="19"/>
        <v>0</v>
      </c>
      <c r="AR53" s="72">
        <f t="shared" si="19"/>
        <v>0</v>
      </c>
      <c r="AS53" s="72">
        <f t="shared" si="19"/>
        <v>0</v>
      </c>
      <c r="AT53" s="72">
        <f t="shared" si="19"/>
        <v>0</v>
      </c>
      <c r="AU53" s="86"/>
      <c r="AV53" s="124">
        <f t="shared" si="18"/>
        <v>0</v>
      </c>
      <c r="AW53" s="57"/>
      <c r="AX53" s="57"/>
      <c r="AY53" s="57"/>
      <c r="AZ53" s="57"/>
      <c r="BA53" s="57"/>
      <c r="BB53" s="57"/>
      <c r="BC53" s="57"/>
      <c r="BD53" s="57"/>
      <c r="BE53" s="57"/>
      <c r="BF53" s="57">
        <f t="shared" si="12"/>
        <v>0</v>
      </c>
    </row>
    <row r="54" spans="1:58" ht="24" hidden="1" customHeight="1" thickBot="1">
      <c r="A54" s="214"/>
      <c r="B54" s="206"/>
      <c r="C54" s="204"/>
      <c r="D54" s="48" t="s">
        <v>18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102"/>
      <c r="V54" s="115"/>
      <c r="W54" s="116"/>
      <c r="X54" s="72">
        <f t="shared" ref="X54:AT54" si="20">X58+X60+X62</f>
        <v>0</v>
      </c>
      <c r="Y54" s="72">
        <f t="shared" si="20"/>
        <v>0</v>
      </c>
      <c r="Z54" s="72">
        <f t="shared" si="20"/>
        <v>0</v>
      </c>
      <c r="AA54" s="72">
        <f t="shared" si="20"/>
        <v>0</v>
      </c>
      <c r="AB54" s="72">
        <f t="shared" si="20"/>
        <v>0</v>
      </c>
      <c r="AC54" s="72">
        <f t="shared" si="20"/>
        <v>0</v>
      </c>
      <c r="AD54" s="72">
        <f t="shared" si="20"/>
        <v>0</v>
      </c>
      <c r="AE54" s="72">
        <f t="shared" si="20"/>
        <v>0</v>
      </c>
      <c r="AF54" s="72">
        <f t="shared" si="20"/>
        <v>0</v>
      </c>
      <c r="AG54" s="72">
        <f t="shared" si="20"/>
        <v>0</v>
      </c>
      <c r="AH54" s="72">
        <f t="shared" si="20"/>
        <v>0</v>
      </c>
      <c r="AI54" s="72">
        <f t="shared" si="20"/>
        <v>0</v>
      </c>
      <c r="AJ54" s="72">
        <f t="shared" si="20"/>
        <v>0</v>
      </c>
      <c r="AK54" s="72">
        <f t="shared" si="20"/>
        <v>0</v>
      </c>
      <c r="AL54" s="72">
        <f t="shared" si="20"/>
        <v>0</v>
      </c>
      <c r="AM54" s="72">
        <f t="shared" si="20"/>
        <v>0</v>
      </c>
      <c r="AN54" s="72">
        <f t="shared" si="20"/>
        <v>0</v>
      </c>
      <c r="AO54" s="72">
        <f t="shared" si="20"/>
        <v>0</v>
      </c>
      <c r="AP54" s="72">
        <f t="shared" si="20"/>
        <v>0</v>
      </c>
      <c r="AQ54" s="72">
        <f t="shared" si="20"/>
        <v>0</v>
      </c>
      <c r="AR54" s="72">
        <f t="shared" si="20"/>
        <v>0</v>
      </c>
      <c r="AS54" s="72">
        <f t="shared" si="20"/>
        <v>0</v>
      </c>
      <c r="AT54" s="72">
        <f t="shared" si="20"/>
        <v>0</v>
      </c>
      <c r="AU54" s="86"/>
      <c r="AV54" s="124">
        <f t="shared" si="18"/>
        <v>0</v>
      </c>
      <c r="AW54" s="57"/>
      <c r="AX54" s="57"/>
      <c r="AY54" s="57"/>
      <c r="AZ54" s="57"/>
      <c r="BA54" s="57"/>
      <c r="BB54" s="57"/>
      <c r="BC54" s="57"/>
      <c r="BD54" s="57"/>
      <c r="BE54" s="57"/>
      <c r="BF54" s="57">
        <f t="shared" si="12"/>
        <v>0</v>
      </c>
    </row>
    <row r="55" spans="1:58" ht="18" hidden="1" customHeight="1" thickBot="1">
      <c r="A55" s="214"/>
      <c r="B55" s="209" t="s">
        <v>69</v>
      </c>
      <c r="C55" s="209" t="s">
        <v>70</v>
      </c>
      <c r="D55" s="72" t="s">
        <v>17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102"/>
      <c r="V55" s="115"/>
      <c r="W55" s="116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72"/>
      <c r="AT55" s="72"/>
      <c r="AU55" s="86"/>
      <c r="AV55" s="124">
        <f t="shared" si="18"/>
        <v>0</v>
      </c>
      <c r="AW55" s="57"/>
      <c r="AX55" s="57"/>
      <c r="AY55" s="57"/>
      <c r="AZ55" s="57"/>
      <c r="BA55" s="57"/>
      <c r="BB55" s="57"/>
      <c r="BC55" s="57"/>
      <c r="BD55" s="57"/>
      <c r="BE55" s="57"/>
      <c r="BF55" s="57">
        <f t="shared" si="12"/>
        <v>0</v>
      </c>
    </row>
    <row r="56" spans="1:58" ht="31.5" hidden="1" customHeight="1" thickBot="1">
      <c r="A56" s="214"/>
      <c r="B56" s="210"/>
      <c r="C56" s="210"/>
      <c r="D56" s="72" t="s">
        <v>18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102"/>
      <c r="V56" s="115"/>
      <c r="W56" s="116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72"/>
      <c r="AT56" s="72"/>
      <c r="AU56" s="86"/>
      <c r="AV56" s="124">
        <f t="shared" si="18"/>
        <v>0</v>
      </c>
      <c r="AW56" s="57"/>
      <c r="AX56" s="57"/>
      <c r="AY56" s="57"/>
      <c r="AZ56" s="57"/>
      <c r="BA56" s="57"/>
      <c r="BB56" s="57"/>
      <c r="BC56" s="57"/>
      <c r="BD56" s="57"/>
      <c r="BE56" s="57"/>
      <c r="BF56" s="57">
        <f t="shared" si="12"/>
        <v>0</v>
      </c>
    </row>
    <row r="57" spans="1:58" ht="18" hidden="1" customHeight="1" thickBot="1">
      <c r="A57" s="214"/>
      <c r="B57" s="211"/>
      <c r="C57" s="207"/>
      <c r="D57" s="93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102"/>
      <c r="V57" s="115"/>
      <c r="W57" s="116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86"/>
      <c r="AV57" s="124">
        <f t="shared" si="18"/>
        <v>0</v>
      </c>
      <c r="AW57" s="57"/>
      <c r="AX57" s="57"/>
      <c r="AY57" s="57"/>
      <c r="AZ57" s="57"/>
      <c r="BA57" s="57"/>
      <c r="BB57" s="57"/>
      <c r="BC57" s="57"/>
      <c r="BD57" s="57"/>
      <c r="BE57" s="57"/>
      <c r="BF57" s="57">
        <f t="shared" si="12"/>
        <v>0</v>
      </c>
    </row>
    <row r="58" spans="1:58" ht="18" hidden="1" customHeight="1" thickBot="1">
      <c r="A58" s="214"/>
      <c r="B58" s="212"/>
      <c r="C58" s="208"/>
      <c r="D58" s="94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102"/>
      <c r="V58" s="115"/>
      <c r="W58" s="116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86"/>
      <c r="AV58" s="124">
        <f t="shared" si="18"/>
        <v>0</v>
      </c>
      <c r="AW58" s="57"/>
      <c r="AX58" s="57"/>
      <c r="AY58" s="57"/>
      <c r="AZ58" s="57"/>
      <c r="BA58" s="57"/>
      <c r="BB58" s="57"/>
      <c r="BC58" s="57"/>
      <c r="BD58" s="57"/>
      <c r="BE58" s="57"/>
      <c r="BF58" s="57">
        <f t="shared" si="12"/>
        <v>0</v>
      </c>
    </row>
    <row r="59" spans="1:58" ht="18" hidden="1" customHeight="1" thickBot="1">
      <c r="A59" s="214"/>
      <c r="B59" s="211"/>
      <c r="C59" s="207"/>
      <c r="D59" s="34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102"/>
      <c r="V59" s="115"/>
      <c r="W59" s="116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69"/>
      <c r="AL59" s="69"/>
      <c r="AM59" s="91"/>
      <c r="AN59" s="74"/>
      <c r="AO59" s="74"/>
      <c r="AP59" s="74"/>
      <c r="AQ59" s="74"/>
      <c r="AR59" s="74"/>
      <c r="AS59" s="74"/>
      <c r="AT59" s="74"/>
      <c r="AU59" s="86"/>
      <c r="AV59" s="124">
        <f t="shared" ref="AV59:AV60" si="21">SUM(X59:AT59)</f>
        <v>0</v>
      </c>
      <c r="AW59" s="57"/>
      <c r="AX59" s="57"/>
      <c r="AY59" s="57"/>
      <c r="AZ59" s="57"/>
      <c r="BA59" s="57"/>
      <c r="BB59" s="57"/>
      <c r="BC59" s="57"/>
      <c r="BD59" s="57"/>
      <c r="BE59" s="57"/>
      <c r="BF59" s="57"/>
    </row>
    <row r="60" spans="1:58" ht="18" hidden="1" customHeight="1" thickBot="1">
      <c r="A60" s="214"/>
      <c r="B60" s="212"/>
      <c r="C60" s="208"/>
      <c r="D60" s="34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102"/>
      <c r="V60" s="115"/>
      <c r="W60" s="116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69"/>
      <c r="AL60" s="69"/>
      <c r="AM60" s="75"/>
      <c r="AN60" s="74"/>
      <c r="AO60" s="74"/>
      <c r="AP60" s="74"/>
      <c r="AQ60" s="74"/>
      <c r="AR60" s="74"/>
      <c r="AS60" s="74"/>
      <c r="AT60" s="74"/>
      <c r="AU60" s="86"/>
      <c r="AV60" s="124">
        <f t="shared" si="21"/>
        <v>0</v>
      </c>
      <c r="AW60" s="57"/>
      <c r="AX60" s="57"/>
      <c r="AY60" s="57"/>
      <c r="AZ60" s="57"/>
      <c r="BA60" s="57"/>
      <c r="BB60" s="57"/>
      <c r="BC60" s="57"/>
      <c r="BD60" s="57"/>
      <c r="BE60" s="57"/>
      <c r="BF60" s="57"/>
    </row>
    <row r="61" spans="1:58" ht="18" hidden="1" customHeight="1" thickBot="1">
      <c r="A61" s="214"/>
      <c r="B61" s="211"/>
      <c r="C61" s="207"/>
      <c r="D61" s="34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102"/>
      <c r="V61" s="115"/>
      <c r="W61" s="116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69"/>
      <c r="AL61" s="69"/>
      <c r="AM61" s="91"/>
      <c r="AN61" s="74"/>
      <c r="AO61" s="74"/>
      <c r="AP61" s="74"/>
      <c r="AQ61" s="74"/>
      <c r="AR61" s="74"/>
      <c r="AS61" s="74"/>
      <c r="AT61" s="74"/>
      <c r="AU61" s="86"/>
      <c r="AV61" s="124">
        <f t="shared" si="18"/>
        <v>0</v>
      </c>
      <c r="AW61" s="57"/>
      <c r="AX61" s="57"/>
      <c r="AY61" s="57"/>
      <c r="AZ61" s="57"/>
      <c r="BA61" s="57"/>
      <c r="BB61" s="57"/>
      <c r="BC61" s="57"/>
      <c r="BD61" s="57"/>
      <c r="BE61" s="57"/>
      <c r="BF61" s="57">
        <f t="shared" si="12"/>
        <v>0</v>
      </c>
    </row>
    <row r="62" spans="1:58" ht="18" hidden="1" customHeight="1" thickBot="1">
      <c r="A62" s="214"/>
      <c r="B62" s="212"/>
      <c r="C62" s="208"/>
      <c r="D62" s="34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102"/>
      <c r="V62" s="115"/>
      <c r="W62" s="116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69"/>
      <c r="AL62" s="69"/>
      <c r="AM62" s="75"/>
      <c r="AN62" s="74"/>
      <c r="AO62" s="74"/>
      <c r="AP62" s="74"/>
      <c r="AQ62" s="74"/>
      <c r="AR62" s="74"/>
      <c r="AS62" s="74"/>
      <c r="AT62" s="74"/>
      <c r="AU62" s="86"/>
      <c r="AV62" s="124">
        <f t="shared" si="18"/>
        <v>0</v>
      </c>
      <c r="AW62" s="57"/>
      <c r="AX62" s="57"/>
      <c r="AY62" s="57"/>
      <c r="AZ62" s="57"/>
      <c r="BA62" s="57"/>
      <c r="BB62" s="57"/>
      <c r="BC62" s="57"/>
      <c r="BD62" s="57"/>
      <c r="BE62" s="57"/>
      <c r="BF62" s="57">
        <f>V62+AV62</f>
        <v>0</v>
      </c>
    </row>
    <row r="63" spans="1:58" ht="24" customHeight="1" thickBot="1">
      <c r="A63" s="214"/>
      <c r="B63" s="196" t="s">
        <v>35</v>
      </c>
      <c r="C63" s="197"/>
      <c r="D63" s="198"/>
      <c r="E63" s="22">
        <f>E15+E53</f>
        <v>36</v>
      </c>
      <c r="F63" s="22">
        <f t="shared" ref="F63:U63" si="22">F15+F53</f>
        <v>36</v>
      </c>
      <c r="G63" s="22">
        <f t="shared" si="22"/>
        <v>36</v>
      </c>
      <c r="H63" s="22">
        <f t="shared" si="22"/>
        <v>36</v>
      </c>
      <c r="I63" s="22">
        <f t="shared" si="22"/>
        <v>36</v>
      </c>
      <c r="J63" s="22">
        <f t="shared" si="22"/>
        <v>36</v>
      </c>
      <c r="K63" s="22">
        <f t="shared" si="22"/>
        <v>36</v>
      </c>
      <c r="L63" s="22">
        <f t="shared" si="22"/>
        <v>36</v>
      </c>
      <c r="M63" s="22">
        <f t="shared" si="22"/>
        <v>36</v>
      </c>
      <c r="N63" s="22">
        <f t="shared" si="22"/>
        <v>36</v>
      </c>
      <c r="O63" s="22">
        <f t="shared" si="22"/>
        <v>36</v>
      </c>
      <c r="P63" s="22">
        <f t="shared" si="22"/>
        <v>36</v>
      </c>
      <c r="Q63" s="22">
        <f t="shared" si="22"/>
        <v>36</v>
      </c>
      <c r="R63" s="22">
        <f t="shared" si="22"/>
        <v>36</v>
      </c>
      <c r="S63" s="22">
        <f t="shared" si="22"/>
        <v>36</v>
      </c>
      <c r="T63" s="50">
        <f t="shared" si="22"/>
        <v>36</v>
      </c>
      <c r="U63" s="50">
        <f t="shared" si="22"/>
        <v>36</v>
      </c>
      <c r="V63" s="59">
        <f>SUM(E63:U63)</f>
        <v>612</v>
      </c>
      <c r="W63" s="60"/>
      <c r="X63" s="22">
        <f t="shared" ref="X63:AU63" si="23">X15</f>
        <v>36</v>
      </c>
      <c r="Y63" s="22">
        <f t="shared" si="23"/>
        <v>36</v>
      </c>
      <c r="Z63" s="22">
        <f t="shared" si="23"/>
        <v>36</v>
      </c>
      <c r="AA63" s="22">
        <f t="shared" si="23"/>
        <v>36</v>
      </c>
      <c r="AB63" s="22">
        <f t="shared" si="23"/>
        <v>36</v>
      </c>
      <c r="AC63" s="22">
        <f t="shared" si="23"/>
        <v>36</v>
      </c>
      <c r="AD63" s="22">
        <f t="shared" si="23"/>
        <v>36</v>
      </c>
      <c r="AE63" s="22">
        <f t="shared" si="23"/>
        <v>36</v>
      </c>
      <c r="AF63" s="22">
        <f t="shared" si="23"/>
        <v>36</v>
      </c>
      <c r="AG63" s="22">
        <f t="shared" si="23"/>
        <v>36</v>
      </c>
      <c r="AH63" s="22">
        <f t="shared" si="23"/>
        <v>36</v>
      </c>
      <c r="AI63" s="22">
        <f t="shared" si="23"/>
        <v>36</v>
      </c>
      <c r="AJ63" s="22">
        <f t="shared" si="23"/>
        <v>36</v>
      </c>
      <c r="AK63" s="22">
        <f t="shared" si="23"/>
        <v>36</v>
      </c>
      <c r="AL63" s="22">
        <f t="shared" si="23"/>
        <v>36</v>
      </c>
      <c r="AM63" s="22">
        <f t="shared" si="23"/>
        <v>36</v>
      </c>
      <c r="AN63" s="22">
        <v>36</v>
      </c>
      <c r="AO63" s="22">
        <f t="shared" si="23"/>
        <v>36</v>
      </c>
      <c r="AP63" s="22">
        <f t="shared" si="23"/>
        <v>36</v>
      </c>
      <c r="AQ63" s="22">
        <f t="shared" si="23"/>
        <v>36</v>
      </c>
      <c r="AR63" s="22">
        <v>36</v>
      </c>
      <c r="AS63" s="22">
        <v>36</v>
      </c>
      <c r="AT63" s="22">
        <f t="shared" si="23"/>
        <v>36</v>
      </c>
      <c r="AU63" s="22">
        <f t="shared" si="23"/>
        <v>36</v>
      </c>
      <c r="AV63" s="122">
        <f>SUM(X63:AT63)+AU63</f>
        <v>864</v>
      </c>
      <c r="AW63" s="61"/>
      <c r="AX63" s="61"/>
      <c r="AY63" s="61"/>
      <c r="AZ63" s="61"/>
      <c r="BA63" s="61"/>
      <c r="BB63" s="61"/>
      <c r="BC63" s="61"/>
      <c r="BD63" s="61"/>
      <c r="BE63" s="62"/>
      <c r="BF63" s="57">
        <f t="shared" ref="BF63:BF65" si="24">V63+AV63</f>
        <v>1476</v>
      </c>
    </row>
    <row r="64" spans="1:58" ht="22.5" customHeight="1" thickBot="1">
      <c r="A64" s="214"/>
      <c r="B64" s="193" t="s">
        <v>19</v>
      </c>
      <c r="C64" s="194"/>
      <c r="D64" s="195"/>
      <c r="E64" s="22">
        <f t="shared" ref="E64:U64" si="25">E16+E54</f>
        <v>0</v>
      </c>
      <c r="F64" s="22">
        <f t="shared" si="25"/>
        <v>0</v>
      </c>
      <c r="G64" s="22">
        <f t="shared" si="25"/>
        <v>0</v>
      </c>
      <c r="H64" s="22">
        <f t="shared" si="25"/>
        <v>0</v>
      </c>
      <c r="I64" s="22">
        <f t="shared" si="25"/>
        <v>0</v>
      </c>
      <c r="J64" s="22">
        <f t="shared" si="25"/>
        <v>0</v>
      </c>
      <c r="K64" s="22">
        <f t="shared" si="25"/>
        <v>0</v>
      </c>
      <c r="L64" s="22">
        <f t="shared" si="25"/>
        <v>0</v>
      </c>
      <c r="M64" s="22">
        <f t="shared" si="25"/>
        <v>0</v>
      </c>
      <c r="N64" s="22">
        <f t="shared" si="25"/>
        <v>0</v>
      </c>
      <c r="O64" s="22">
        <f t="shared" si="25"/>
        <v>0</v>
      </c>
      <c r="P64" s="22">
        <f t="shared" si="25"/>
        <v>0</v>
      </c>
      <c r="Q64" s="22">
        <f t="shared" si="25"/>
        <v>0</v>
      </c>
      <c r="R64" s="22">
        <f t="shared" si="25"/>
        <v>0</v>
      </c>
      <c r="S64" s="22">
        <f t="shared" si="25"/>
        <v>0</v>
      </c>
      <c r="T64" s="50">
        <f t="shared" si="25"/>
        <v>0</v>
      </c>
      <c r="U64" s="50">
        <f t="shared" si="25"/>
        <v>0</v>
      </c>
      <c r="V64" s="59">
        <f t="shared" si="6"/>
        <v>0</v>
      </c>
      <c r="W64" s="64"/>
      <c r="X64" s="50">
        <f t="shared" ref="X64:AU64" si="26">X16</f>
        <v>0</v>
      </c>
      <c r="Y64" s="50">
        <f t="shared" si="26"/>
        <v>0</v>
      </c>
      <c r="Z64" s="50">
        <f t="shared" si="26"/>
        <v>0</v>
      </c>
      <c r="AA64" s="50">
        <f t="shared" si="26"/>
        <v>0</v>
      </c>
      <c r="AB64" s="50">
        <f t="shared" si="26"/>
        <v>0</v>
      </c>
      <c r="AC64" s="50">
        <f t="shared" si="26"/>
        <v>0</v>
      </c>
      <c r="AD64" s="50">
        <f t="shared" si="26"/>
        <v>0</v>
      </c>
      <c r="AE64" s="50">
        <f t="shared" si="26"/>
        <v>0</v>
      </c>
      <c r="AF64" s="50">
        <f t="shared" si="26"/>
        <v>0</v>
      </c>
      <c r="AG64" s="50">
        <f t="shared" si="26"/>
        <v>0</v>
      </c>
      <c r="AH64" s="50">
        <f t="shared" si="26"/>
        <v>0</v>
      </c>
      <c r="AI64" s="50">
        <f t="shared" si="26"/>
        <v>0</v>
      </c>
      <c r="AJ64" s="50">
        <f t="shared" si="26"/>
        <v>0</v>
      </c>
      <c r="AK64" s="50">
        <f t="shared" si="26"/>
        <v>0</v>
      </c>
      <c r="AL64" s="50">
        <f t="shared" si="26"/>
        <v>0</v>
      </c>
      <c r="AM64" s="50">
        <f t="shared" si="26"/>
        <v>0</v>
      </c>
      <c r="AN64" s="50">
        <f t="shared" si="26"/>
        <v>0</v>
      </c>
      <c r="AO64" s="50">
        <f t="shared" si="26"/>
        <v>0</v>
      </c>
      <c r="AP64" s="50">
        <f t="shared" si="26"/>
        <v>0</v>
      </c>
      <c r="AQ64" s="50">
        <f t="shared" si="26"/>
        <v>0</v>
      </c>
      <c r="AR64" s="50">
        <f t="shared" si="26"/>
        <v>0</v>
      </c>
      <c r="AS64" s="50">
        <f t="shared" si="26"/>
        <v>0</v>
      </c>
      <c r="AT64" s="50">
        <f t="shared" si="26"/>
        <v>0</v>
      </c>
      <c r="AU64" s="50">
        <f t="shared" si="26"/>
        <v>0</v>
      </c>
      <c r="AV64" s="122">
        <f t="shared" si="18"/>
        <v>0</v>
      </c>
      <c r="AW64" s="61"/>
      <c r="AX64" s="61"/>
      <c r="AY64" s="61"/>
      <c r="AZ64" s="61"/>
      <c r="BA64" s="61"/>
      <c r="BB64" s="61"/>
      <c r="BC64" s="61"/>
      <c r="BD64" s="61"/>
      <c r="BE64" s="62"/>
      <c r="BF64" s="57">
        <f t="shared" si="24"/>
        <v>0</v>
      </c>
    </row>
    <row r="65" spans="1:59" ht="18" customHeight="1" thickBot="1">
      <c r="A65" s="214"/>
      <c r="B65" s="193" t="s">
        <v>20</v>
      </c>
      <c r="C65" s="194"/>
      <c r="D65" s="195"/>
      <c r="E65" s="23">
        <f>E63+E64</f>
        <v>36</v>
      </c>
      <c r="F65" s="23">
        <f t="shared" ref="F65:U65" si="27">F63+F64</f>
        <v>36</v>
      </c>
      <c r="G65" s="23">
        <f t="shared" si="27"/>
        <v>36</v>
      </c>
      <c r="H65" s="23">
        <f t="shared" si="27"/>
        <v>36</v>
      </c>
      <c r="I65" s="23">
        <f t="shared" si="27"/>
        <v>36</v>
      </c>
      <c r="J65" s="23">
        <f t="shared" si="27"/>
        <v>36</v>
      </c>
      <c r="K65" s="23">
        <f t="shared" si="27"/>
        <v>36</v>
      </c>
      <c r="L65" s="23">
        <f t="shared" si="27"/>
        <v>36</v>
      </c>
      <c r="M65" s="23">
        <f t="shared" si="27"/>
        <v>36</v>
      </c>
      <c r="N65" s="23">
        <f t="shared" si="27"/>
        <v>36</v>
      </c>
      <c r="O65" s="23">
        <f t="shared" si="27"/>
        <v>36</v>
      </c>
      <c r="P65" s="23">
        <f t="shared" si="27"/>
        <v>36</v>
      </c>
      <c r="Q65" s="23">
        <f t="shared" si="27"/>
        <v>36</v>
      </c>
      <c r="R65" s="23">
        <f t="shared" si="27"/>
        <v>36</v>
      </c>
      <c r="S65" s="23">
        <f t="shared" si="27"/>
        <v>36</v>
      </c>
      <c r="T65" s="65">
        <f t="shared" si="27"/>
        <v>36</v>
      </c>
      <c r="U65" s="65">
        <f t="shared" si="27"/>
        <v>36</v>
      </c>
      <c r="V65" s="59">
        <f t="shared" si="6"/>
        <v>612</v>
      </c>
      <c r="W65" s="64"/>
      <c r="X65" s="51">
        <f>X63+X64</f>
        <v>36</v>
      </c>
      <c r="Y65" s="51">
        <f t="shared" ref="Y65:AU65" si="28">Y63+Y64</f>
        <v>36</v>
      </c>
      <c r="Z65" s="51">
        <f t="shared" si="28"/>
        <v>36</v>
      </c>
      <c r="AA65" s="51">
        <f t="shared" si="28"/>
        <v>36</v>
      </c>
      <c r="AB65" s="51">
        <f t="shared" si="28"/>
        <v>36</v>
      </c>
      <c r="AC65" s="51">
        <f t="shared" si="28"/>
        <v>36</v>
      </c>
      <c r="AD65" s="51">
        <f t="shared" si="28"/>
        <v>36</v>
      </c>
      <c r="AE65" s="51">
        <f t="shared" si="28"/>
        <v>36</v>
      </c>
      <c r="AF65" s="51">
        <f t="shared" si="28"/>
        <v>36</v>
      </c>
      <c r="AG65" s="51">
        <f t="shared" si="28"/>
        <v>36</v>
      </c>
      <c r="AH65" s="51">
        <f t="shared" si="28"/>
        <v>36</v>
      </c>
      <c r="AI65" s="51">
        <f t="shared" si="28"/>
        <v>36</v>
      </c>
      <c r="AJ65" s="51">
        <f t="shared" si="28"/>
        <v>36</v>
      </c>
      <c r="AK65" s="51">
        <f t="shared" si="28"/>
        <v>36</v>
      </c>
      <c r="AL65" s="51">
        <f t="shared" si="28"/>
        <v>36</v>
      </c>
      <c r="AM65" s="51">
        <f t="shared" si="28"/>
        <v>36</v>
      </c>
      <c r="AN65" s="51">
        <f t="shared" si="28"/>
        <v>36</v>
      </c>
      <c r="AO65" s="51">
        <f t="shared" si="28"/>
        <v>36</v>
      </c>
      <c r="AP65" s="51">
        <f t="shared" si="28"/>
        <v>36</v>
      </c>
      <c r="AQ65" s="51">
        <f t="shared" si="28"/>
        <v>36</v>
      </c>
      <c r="AR65" s="51">
        <f t="shared" si="28"/>
        <v>36</v>
      </c>
      <c r="AS65" s="51">
        <f t="shared" si="28"/>
        <v>36</v>
      </c>
      <c r="AT65" s="51">
        <f t="shared" si="28"/>
        <v>36</v>
      </c>
      <c r="AU65" s="51">
        <f t="shared" si="28"/>
        <v>36</v>
      </c>
      <c r="AV65" s="59">
        <f>SUM(X65:AU65)</f>
        <v>864</v>
      </c>
      <c r="AW65" s="66"/>
      <c r="AX65" s="66"/>
      <c r="AY65" s="66"/>
      <c r="AZ65" s="66"/>
      <c r="BA65" s="66"/>
      <c r="BB65" s="66"/>
      <c r="BC65" s="66"/>
      <c r="BD65" s="66"/>
      <c r="BE65" s="67"/>
      <c r="BF65" s="57">
        <f t="shared" si="24"/>
        <v>1476</v>
      </c>
    </row>
    <row r="68" spans="1:59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28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1:59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29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29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1:59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59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1:59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1:59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59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1:59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1:59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:59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</row>
    <row r="104" spans="1:59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</row>
    <row r="105" spans="1:59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</row>
    <row r="106" spans="1:59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</row>
    <row r="107" spans="1:59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</row>
    <row r="108" spans="1:59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</row>
    <row r="109" spans="1:59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</row>
    <row r="110" spans="1:59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1:59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1:59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</row>
    <row r="114" spans="1:59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</row>
    <row r="115" spans="1:59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</row>
    <row r="116" spans="1:59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1:59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1:59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</row>
    <row r="119" spans="1:59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1:59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</row>
    <row r="121" spans="1:59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</row>
    <row r="122" spans="1:59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1:59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</row>
    <row r="124" spans="1:59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</row>
    <row r="125" spans="1:59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1:59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1:59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</row>
    <row r="128" spans="1:59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1:59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1:59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</row>
    <row r="131" spans="1:59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</row>
    <row r="132" spans="1:59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:59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</row>
    <row r="134" spans="1:59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1:59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:59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</row>
    <row r="137" spans="1:59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</row>
    <row r="138" spans="1:59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59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1:59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59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:59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1:59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1:59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:59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1:59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1:59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59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:59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59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1:59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1:59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1:59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59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spans="1:59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  <row r="157" spans="1:59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59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59">
      <c r="A160" s="13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>
      <c r="A161" s="13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1:59">
      <c r="A162" s="13"/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</sheetData>
  <mergeCells count="82">
    <mergeCell ref="B45:B46"/>
    <mergeCell ref="C45:C46"/>
    <mergeCell ref="B23:B24"/>
    <mergeCell ref="C23:C24"/>
    <mergeCell ref="B25:B26"/>
    <mergeCell ref="B27:B28"/>
    <mergeCell ref="B35:B36"/>
    <mergeCell ref="B39:B40"/>
    <mergeCell ref="B41:B42"/>
    <mergeCell ref="C39:C40"/>
    <mergeCell ref="C41:C42"/>
    <mergeCell ref="C57:C58"/>
    <mergeCell ref="W9:AC9"/>
    <mergeCell ref="C15:C16"/>
    <mergeCell ref="E13:BE13"/>
    <mergeCell ref="AF10:AH10"/>
    <mergeCell ref="AB10:AD10"/>
    <mergeCell ref="Y10:Z10"/>
    <mergeCell ref="S10:U10"/>
    <mergeCell ref="C10:C14"/>
    <mergeCell ref="C35:C36"/>
    <mergeCell ref="C17:C18"/>
    <mergeCell ref="C19:C20"/>
    <mergeCell ref="A15:A65"/>
    <mergeCell ref="A10:A14"/>
    <mergeCell ref="B21:B22"/>
    <mergeCell ref="B19:B20"/>
    <mergeCell ref="C25:C26"/>
    <mergeCell ref="C27:C28"/>
    <mergeCell ref="C29:C30"/>
    <mergeCell ref="B47:B48"/>
    <mergeCell ref="B33:B34"/>
    <mergeCell ref="B61:B62"/>
    <mergeCell ref="C61:C62"/>
    <mergeCell ref="C31:C32"/>
    <mergeCell ref="B49:B50"/>
    <mergeCell ref="C47:C48"/>
    <mergeCell ref="B59:B60"/>
    <mergeCell ref="C59:C60"/>
    <mergeCell ref="B65:D65"/>
    <mergeCell ref="B64:D64"/>
    <mergeCell ref="B63:D63"/>
    <mergeCell ref="C43:C44"/>
    <mergeCell ref="C33:C34"/>
    <mergeCell ref="C37:C38"/>
    <mergeCell ref="B37:B38"/>
    <mergeCell ref="C49:C50"/>
    <mergeCell ref="B43:B44"/>
    <mergeCell ref="C53:C54"/>
    <mergeCell ref="B53:B54"/>
    <mergeCell ref="C51:C52"/>
    <mergeCell ref="B51:B52"/>
    <mergeCell ref="B55:B56"/>
    <mergeCell ref="C55:C56"/>
    <mergeCell ref="B57:B58"/>
    <mergeCell ref="AO1:AY1"/>
    <mergeCell ref="A6:BF6"/>
    <mergeCell ref="B7:BC7"/>
    <mergeCell ref="AN8:AZ8"/>
    <mergeCell ref="I5:AI5"/>
    <mergeCell ref="AM2:BA2"/>
    <mergeCell ref="Z8:AL8"/>
    <mergeCell ref="U8:Y8"/>
    <mergeCell ref="AN4:AU4"/>
    <mergeCell ref="AN3:BE3"/>
    <mergeCell ref="B10:B14"/>
    <mergeCell ref="F10:H10"/>
    <mergeCell ref="J10:M10"/>
    <mergeCell ref="O10:Q10"/>
    <mergeCell ref="B9:K9"/>
    <mergeCell ref="E11:BE11"/>
    <mergeCell ref="AW10:AZ10"/>
    <mergeCell ref="BB10:BD10"/>
    <mergeCell ref="D10:D14"/>
    <mergeCell ref="AJ10:AM10"/>
    <mergeCell ref="AO10:AQ10"/>
    <mergeCell ref="AS10:AU10"/>
    <mergeCell ref="B17:B18"/>
    <mergeCell ref="C21:C22"/>
    <mergeCell ref="B29:B30"/>
    <mergeCell ref="B31:B32"/>
    <mergeCell ref="B15:B16"/>
  </mergeCells>
  <phoneticPr fontId="9" type="noConversion"/>
  <hyperlinks>
    <hyperlink ref="BG10" location="_ftn1" display="_ftn1"/>
  </hyperlinks>
  <pageMargins left="0.25" right="0.25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88"/>
  <sheetViews>
    <sheetView zoomScaleSheetLayoutView="100" workbookViewId="0">
      <selection activeCell="AD26" sqref="AD26"/>
    </sheetView>
  </sheetViews>
  <sheetFormatPr defaultRowHeight="15"/>
  <cols>
    <col min="1" max="1" width="3.85546875" style="1" customWidth="1"/>
    <col min="2" max="2" width="8.7109375" style="1" customWidth="1"/>
    <col min="3" max="3" width="24" style="1" customWidth="1"/>
    <col min="4" max="4" width="8.28515625" style="1" customWidth="1"/>
    <col min="5" max="6" width="4" customWidth="1"/>
    <col min="7" max="7" width="5.140625" customWidth="1"/>
    <col min="8" max="8" width="4.140625" customWidth="1"/>
    <col min="9" max="9" width="3.85546875" customWidth="1"/>
    <col min="10" max="10" width="4.140625" customWidth="1"/>
    <col min="11" max="11" width="4.42578125" customWidth="1"/>
    <col min="12" max="12" width="3.7109375" customWidth="1"/>
    <col min="13" max="13" width="4.42578125" customWidth="1"/>
    <col min="14" max="14" width="4" customWidth="1"/>
    <col min="15" max="15" width="4.5703125" customWidth="1"/>
    <col min="16" max="16" width="3.7109375" customWidth="1"/>
    <col min="17" max="17" width="4.140625" customWidth="1"/>
    <col min="18" max="18" width="3.85546875" customWidth="1"/>
    <col min="19" max="19" width="3.42578125" customWidth="1"/>
    <col min="20" max="20" width="3.5703125" bestFit="1" customWidth="1"/>
    <col min="21" max="21" width="3.5703125" customWidth="1"/>
    <col min="22" max="22" width="7" customWidth="1"/>
    <col min="23" max="23" width="4.140625" customWidth="1"/>
    <col min="24" max="24" width="5.140625" customWidth="1"/>
    <col min="25" max="25" width="5.28515625" customWidth="1"/>
    <col min="26" max="26" width="4.28515625" customWidth="1"/>
    <col min="27" max="27" width="5" customWidth="1"/>
    <col min="28" max="28" width="4.7109375" customWidth="1"/>
    <col min="29" max="29" width="4.28515625" customWidth="1"/>
    <col min="30" max="31" width="5.140625" customWidth="1"/>
    <col min="32" max="32" width="4.7109375" customWidth="1"/>
    <col min="33" max="33" width="5.28515625" customWidth="1"/>
    <col min="34" max="35" width="4.5703125" customWidth="1"/>
    <col min="36" max="37" width="4.42578125" customWidth="1"/>
    <col min="38" max="38" width="5" customWidth="1"/>
    <col min="39" max="39" width="4.7109375" customWidth="1"/>
    <col min="40" max="40" width="4.85546875" customWidth="1"/>
    <col min="41" max="43" width="4.28515625" customWidth="1"/>
    <col min="44" max="44" width="3.85546875" bestFit="1" customWidth="1"/>
    <col min="45" max="45" width="4.140625" customWidth="1"/>
    <col min="46" max="46" width="5.28515625" customWidth="1"/>
    <col min="47" max="48" width="7.140625" customWidth="1"/>
    <col min="49" max="49" width="7.5703125" customWidth="1"/>
    <col min="50" max="52" width="2.5703125" customWidth="1"/>
    <col min="53" max="53" width="2.28515625" customWidth="1"/>
    <col min="54" max="54" width="2" customWidth="1"/>
    <col min="55" max="55" width="2.28515625" customWidth="1"/>
    <col min="56" max="56" width="2.140625" customWidth="1"/>
    <col min="57" max="57" width="2.85546875" customWidth="1"/>
    <col min="58" max="58" width="8.5703125" customWidth="1"/>
    <col min="59" max="59" width="8" customWidth="1"/>
  </cols>
  <sheetData>
    <row r="1" spans="1:58"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</row>
    <row r="2" spans="1:58">
      <c r="AO2" s="241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17"/>
      <c r="BB2" s="17"/>
      <c r="BC2" s="17"/>
      <c r="BD2" s="17"/>
      <c r="BE2" s="17"/>
      <c r="BF2" s="17"/>
    </row>
    <row r="3" spans="1:58">
      <c r="AO3" s="241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17"/>
    </row>
    <row r="4" spans="1:58">
      <c r="AO4" s="239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</row>
    <row r="5" spans="1:58">
      <c r="I5" s="187" t="s">
        <v>31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7"/>
      <c r="AK5" s="17"/>
      <c r="AL5" s="17"/>
      <c r="AM5" s="17"/>
      <c r="AO5" s="37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8">
      <c r="A6" s="238" t="s">
        <v>112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</row>
    <row r="7" spans="1:58">
      <c r="B7" s="186" t="s">
        <v>222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</row>
    <row r="8" spans="1:58" ht="32.25" customHeight="1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89" t="s">
        <v>166</v>
      </c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36"/>
      <c r="AN8" s="186" t="s">
        <v>32</v>
      </c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36"/>
      <c r="BB8" s="36"/>
      <c r="BC8" s="36"/>
    </row>
    <row r="9" spans="1:58" ht="19.5" thickBot="1">
      <c r="B9" s="175" t="s">
        <v>130</v>
      </c>
      <c r="C9" s="176"/>
      <c r="D9" s="176"/>
      <c r="E9" s="176"/>
      <c r="F9" s="176"/>
      <c r="G9" s="176"/>
      <c r="H9" s="18"/>
      <c r="I9" s="18"/>
      <c r="J9" s="35"/>
      <c r="K9" s="35"/>
      <c r="L9" s="35"/>
      <c r="M9" s="35"/>
      <c r="N9" s="18"/>
      <c r="O9" s="18"/>
      <c r="P9" s="18"/>
      <c r="Q9" s="18"/>
      <c r="R9" s="18"/>
      <c r="S9" s="18"/>
      <c r="T9" s="19"/>
      <c r="U9" s="19"/>
      <c r="V9" s="19"/>
      <c r="W9" s="216" t="s">
        <v>37</v>
      </c>
      <c r="X9" s="217"/>
      <c r="Y9" s="217"/>
      <c r="Z9" s="217"/>
      <c r="AA9" s="218"/>
      <c r="AB9" s="218"/>
      <c r="AC9" s="2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36"/>
      <c r="AO9" s="36"/>
      <c r="AP9" s="36"/>
      <c r="AQ9" s="19"/>
      <c r="AR9" s="36"/>
      <c r="AS9" s="36"/>
      <c r="AT9" s="36"/>
      <c r="AU9" s="36"/>
      <c r="AV9" s="19"/>
      <c r="AW9" s="19"/>
      <c r="AX9" s="19"/>
      <c r="AY9" s="19"/>
      <c r="AZ9" s="19"/>
      <c r="BA9" s="19"/>
      <c r="BB9" s="19"/>
      <c r="BC9" s="19"/>
    </row>
    <row r="10" spans="1:58" ht="74.25" customHeight="1" thickBot="1">
      <c r="A10" s="169" t="s">
        <v>0</v>
      </c>
      <c r="B10" s="169" t="s">
        <v>1</v>
      </c>
      <c r="C10" s="169" t="s">
        <v>2</v>
      </c>
      <c r="D10" s="169" t="s">
        <v>3</v>
      </c>
      <c r="E10" s="105" t="s">
        <v>82</v>
      </c>
      <c r="F10" s="170" t="s">
        <v>4</v>
      </c>
      <c r="G10" s="171"/>
      <c r="H10" s="172"/>
      <c r="I10" s="106" t="s">
        <v>75</v>
      </c>
      <c r="J10" s="170" t="s">
        <v>5</v>
      </c>
      <c r="K10" s="171"/>
      <c r="L10" s="171"/>
      <c r="M10" s="173"/>
      <c r="N10" s="107" t="s">
        <v>81</v>
      </c>
      <c r="O10" s="170" t="s">
        <v>6</v>
      </c>
      <c r="P10" s="174"/>
      <c r="Q10" s="173"/>
      <c r="R10" s="107" t="s">
        <v>83</v>
      </c>
      <c r="S10" s="171" t="s">
        <v>7</v>
      </c>
      <c r="T10" s="184"/>
      <c r="U10" s="226"/>
      <c r="V10" s="108" t="s">
        <v>84</v>
      </c>
      <c r="W10" s="108" t="s">
        <v>67</v>
      </c>
      <c r="X10" s="107" t="s">
        <v>76</v>
      </c>
      <c r="Y10" s="224" t="s">
        <v>8</v>
      </c>
      <c r="Z10" s="225"/>
      <c r="AA10" s="109" t="s">
        <v>85</v>
      </c>
      <c r="AB10" s="170" t="s">
        <v>9</v>
      </c>
      <c r="AC10" s="171"/>
      <c r="AD10" s="172"/>
      <c r="AE10" s="109" t="s">
        <v>90</v>
      </c>
      <c r="AF10" s="170" t="s">
        <v>10</v>
      </c>
      <c r="AG10" s="184"/>
      <c r="AH10" s="184"/>
      <c r="AI10" s="110" t="s">
        <v>91</v>
      </c>
      <c r="AJ10" s="170" t="s">
        <v>11</v>
      </c>
      <c r="AK10" s="174"/>
      <c r="AL10" s="174"/>
      <c r="AM10" s="174"/>
      <c r="AN10" s="111" t="s">
        <v>92</v>
      </c>
      <c r="AO10" s="182" t="s">
        <v>62</v>
      </c>
      <c r="AP10" s="182"/>
      <c r="AQ10" s="183"/>
      <c r="AR10" s="104" t="s">
        <v>93</v>
      </c>
      <c r="AS10" s="170" t="s">
        <v>12</v>
      </c>
      <c r="AT10" s="184"/>
      <c r="AU10" s="184"/>
      <c r="AV10" s="112" t="s">
        <v>94</v>
      </c>
      <c r="AW10" s="170" t="s">
        <v>13</v>
      </c>
      <c r="AX10" s="180"/>
      <c r="AY10" s="180"/>
      <c r="AZ10" s="181"/>
      <c r="BA10" s="105" t="s">
        <v>63</v>
      </c>
      <c r="BB10" s="170" t="s">
        <v>14</v>
      </c>
      <c r="BC10" s="171"/>
      <c r="BD10" s="172"/>
      <c r="BE10" s="105" t="s">
        <v>87</v>
      </c>
      <c r="BF10" s="109" t="s">
        <v>34</v>
      </c>
    </row>
    <row r="11" spans="1:58" ht="16.5" thickBot="1">
      <c r="A11" s="169"/>
      <c r="B11" s="169"/>
      <c r="C11" s="169"/>
      <c r="D11" s="169"/>
      <c r="E11" s="243" t="s">
        <v>15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9"/>
    </row>
    <row r="12" spans="1:58" ht="20.100000000000001" customHeight="1" thickBot="1">
      <c r="A12" s="169"/>
      <c r="B12" s="169"/>
      <c r="C12" s="169"/>
      <c r="D12" s="169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3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2">
        <v>12</v>
      </c>
      <c r="AI12" s="2">
        <v>13</v>
      </c>
      <c r="AJ12" s="2">
        <v>14</v>
      </c>
      <c r="AK12" s="2">
        <v>15</v>
      </c>
      <c r="AL12" s="3">
        <v>16</v>
      </c>
      <c r="AM12" s="2">
        <v>17</v>
      </c>
      <c r="AN12" s="2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5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7">
        <v>35</v>
      </c>
      <c r="BF12" s="10"/>
    </row>
    <row r="13" spans="1:58" ht="20.100000000000001" customHeight="1" thickBot="1">
      <c r="A13" s="169"/>
      <c r="B13" s="169"/>
      <c r="C13" s="169"/>
      <c r="D13" s="169"/>
      <c r="E13" s="221" t="s">
        <v>16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10"/>
    </row>
    <row r="14" spans="1:58" ht="17.25" customHeight="1" thickBot="1">
      <c r="A14" s="169"/>
      <c r="B14" s="169"/>
      <c r="C14" s="169"/>
      <c r="D14" s="169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68">
        <v>16</v>
      </c>
      <c r="U14" s="68">
        <v>17</v>
      </c>
      <c r="V14" s="68">
        <v>18</v>
      </c>
      <c r="W14" s="68">
        <v>19</v>
      </c>
      <c r="X14" s="68">
        <v>1</v>
      </c>
      <c r="Y14" s="68">
        <v>2</v>
      </c>
      <c r="Z14" s="68">
        <v>3</v>
      </c>
      <c r="AA14" s="68">
        <v>4</v>
      </c>
      <c r="AB14" s="68">
        <v>5</v>
      </c>
      <c r="AC14" s="68">
        <v>6</v>
      </c>
      <c r="AD14" s="68">
        <v>7</v>
      </c>
      <c r="AE14" s="68">
        <v>8</v>
      </c>
      <c r="AF14" s="68">
        <v>9</v>
      </c>
      <c r="AG14" s="68">
        <v>10</v>
      </c>
      <c r="AH14" s="68">
        <v>11</v>
      </c>
      <c r="AI14" s="68">
        <v>12</v>
      </c>
      <c r="AJ14" s="68">
        <v>13</v>
      </c>
      <c r="AK14" s="68">
        <v>14</v>
      </c>
      <c r="AL14" s="68">
        <v>15</v>
      </c>
      <c r="AM14" s="68">
        <v>16</v>
      </c>
      <c r="AN14" s="68">
        <v>17</v>
      </c>
      <c r="AO14" s="68">
        <v>18</v>
      </c>
      <c r="AP14" s="68">
        <v>19</v>
      </c>
      <c r="AQ14" s="68">
        <v>20</v>
      </c>
      <c r="AR14" s="68">
        <v>21</v>
      </c>
      <c r="AS14" s="68">
        <v>22</v>
      </c>
      <c r="AT14" s="68">
        <v>23</v>
      </c>
      <c r="AU14" s="136">
        <v>24</v>
      </c>
      <c r="AV14" s="26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8" ht="18" hidden="1" customHeight="1" thickBot="1">
      <c r="A15" s="213" t="s">
        <v>33</v>
      </c>
      <c r="B15" s="168"/>
      <c r="C15" s="220"/>
      <c r="D15" s="78" t="s">
        <v>17</v>
      </c>
      <c r="E15" s="47"/>
      <c r="F15" s="79">
        <f t="shared" ref="F15:T15" si="0">F17</f>
        <v>0</v>
      </c>
      <c r="G15" s="79">
        <f t="shared" si="0"/>
        <v>0</v>
      </c>
      <c r="H15" s="79">
        <f t="shared" si="0"/>
        <v>0</v>
      </c>
      <c r="I15" s="79">
        <f t="shared" si="0"/>
        <v>0</v>
      </c>
      <c r="J15" s="79">
        <f t="shared" si="0"/>
        <v>0</v>
      </c>
      <c r="K15" s="79">
        <f t="shared" si="0"/>
        <v>0</v>
      </c>
      <c r="L15" s="79">
        <f t="shared" si="0"/>
        <v>0</v>
      </c>
      <c r="M15" s="79">
        <f t="shared" si="0"/>
        <v>0</v>
      </c>
      <c r="N15" s="79">
        <f t="shared" si="0"/>
        <v>0</v>
      </c>
      <c r="O15" s="79">
        <f t="shared" si="0"/>
        <v>0</v>
      </c>
      <c r="P15" s="79">
        <f t="shared" si="0"/>
        <v>0</v>
      </c>
      <c r="Q15" s="79">
        <f t="shared" si="0"/>
        <v>0</v>
      </c>
      <c r="R15" s="79">
        <f t="shared" si="0"/>
        <v>0</v>
      </c>
      <c r="S15" s="79">
        <f t="shared" si="0"/>
        <v>0</v>
      </c>
      <c r="T15" s="79">
        <f t="shared" si="0"/>
        <v>0</v>
      </c>
      <c r="U15" s="85"/>
      <c r="V15" s="115">
        <f t="shared" ref="V15:V34" si="1">SUM(E15:U15)</f>
        <v>0</v>
      </c>
      <c r="W15" s="116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118"/>
      <c r="AV15" s="58"/>
      <c r="AW15" s="117"/>
      <c r="AX15" s="117"/>
      <c r="AY15" s="117"/>
      <c r="AZ15" s="117"/>
      <c r="BA15" s="117"/>
      <c r="BB15" s="117"/>
      <c r="BC15" s="117"/>
      <c r="BD15" s="117"/>
      <c r="BE15" s="117"/>
      <c r="BF15" s="57">
        <f t="shared" ref="BF15:BF20" si="2">V15+AU15</f>
        <v>0</v>
      </c>
    </row>
    <row r="16" spans="1:58" ht="18" hidden="1" customHeight="1" thickBot="1">
      <c r="A16" s="214"/>
      <c r="B16" s="168"/>
      <c r="C16" s="220"/>
      <c r="D16" s="78" t="s">
        <v>18</v>
      </c>
      <c r="E16" s="79">
        <f t="shared" ref="E16:T16" si="3">E18</f>
        <v>0</v>
      </c>
      <c r="F16" s="79">
        <f t="shared" si="3"/>
        <v>0</v>
      </c>
      <c r="G16" s="79">
        <f t="shared" si="3"/>
        <v>0</v>
      </c>
      <c r="H16" s="79">
        <f t="shared" si="3"/>
        <v>0</v>
      </c>
      <c r="I16" s="79">
        <f t="shared" si="3"/>
        <v>0</v>
      </c>
      <c r="J16" s="79">
        <f t="shared" si="3"/>
        <v>0</v>
      </c>
      <c r="K16" s="79">
        <f t="shared" si="3"/>
        <v>0</v>
      </c>
      <c r="L16" s="79">
        <f t="shared" si="3"/>
        <v>0</v>
      </c>
      <c r="M16" s="79">
        <f t="shared" si="3"/>
        <v>0</v>
      </c>
      <c r="N16" s="79">
        <f t="shared" si="3"/>
        <v>0</v>
      </c>
      <c r="O16" s="79">
        <f t="shared" si="3"/>
        <v>0</v>
      </c>
      <c r="P16" s="79">
        <f t="shared" si="3"/>
        <v>0</v>
      </c>
      <c r="Q16" s="79">
        <f t="shared" si="3"/>
        <v>0</v>
      </c>
      <c r="R16" s="79">
        <f t="shared" si="3"/>
        <v>0</v>
      </c>
      <c r="S16" s="79">
        <f t="shared" si="3"/>
        <v>0</v>
      </c>
      <c r="T16" s="79">
        <f t="shared" si="3"/>
        <v>0</v>
      </c>
      <c r="U16" s="85"/>
      <c r="V16" s="115">
        <f t="shared" si="1"/>
        <v>0</v>
      </c>
      <c r="W16" s="116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118"/>
      <c r="AV16" s="58"/>
      <c r="AW16" s="117"/>
      <c r="AX16" s="117"/>
      <c r="AY16" s="117"/>
      <c r="AZ16" s="117"/>
      <c r="BA16" s="117"/>
      <c r="BB16" s="117"/>
      <c r="BC16" s="117"/>
      <c r="BD16" s="117"/>
      <c r="BE16" s="117"/>
      <c r="BF16" s="57">
        <f t="shared" si="2"/>
        <v>0</v>
      </c>
    </row>
    <row r="17" spans="1:58" ht="18" hidden="1" customHeight="1" thickBot="1">
      <c r="A17" s="214"/>
      <c r="B17" s="163"/>
      <c r="C17" s="163"/>
      <c r="D17" s="70" t="s">
        <v>17</v>
      </c>
      <c r="E17" s="72">
        <f t="shared" ref="E17:T17" si="4">E19</f>
        <v>0</v>
      </c>
      <c r="F17" s="72">
        <f t="shared" si="4"/>
        <v>0</v>
      </c>
      <c r="G17" s="72">
        <f t="shared" si="4"/>
        <v>0</v>
      </c>
      <c r="H17" s="72">
        <f t="shared" si="4"/>
        <v>0</v>
      </c>
      <c r="I17" s="72">
        <f t="shared" si="4"/>
        <v>0</v>
      </c>
      <c r="J17" s="72">
        <f t="shared" si="4"/>
        <v>0</v>
      </c>
      <c r="K17" s="72">
        <f t="shared" si="4"/>
        <v>0</v>
      </c>
      <c r="L17" s="72">
        <f t="shared" si="4"/>
        <v>0</v>
      </c>
      <c r="M17" s="72">
        <f t="shared" si="4"/>
        <v>0</v>
      </c>
      <c r="N17" s="72">
        <f t="shared" si="4"/>
        <v>0</v>
      </c>
      <c r="O17" s="72">
        <f t="shared" si="4"/>
        <v>0</v>
      </c>
      <c r="P17" s="72">
        <f t="shared" si="4"/>
        <v>0</v>
      </c>
      <c r="Q17" s="72">
        <f t="shared" si="4"/>
        <v>0</v>
      </c>
      <c r="R17" s="72">
        <f t="shared" si="4"/>
        <v>0</v>
      </c>
      <c r="S17" s="72">
        <f t="shared" si="4"/>
        <v>0</v>
      </c>
      <c r="T17" s="72">
        <f t="shared" si="4"/>
        <v>0</v>
      </c>
      <c r="U17" s="85"/>
      <c r="V17" s="115">
        <f t="shared" si="1"/>
        <v>0</v>
      </c>
      <c r="W17" s="116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102"/>
      <c r="AV17" s="58"/>
      <c r="AW17" s="117"/>
      <c r="AX17" s="117"/>
      <c r="AY17" s="117"/>
      <c r="AZ17" s="117"/>
      <c r="BA17" s="117"/>
      <c r="BB17" s="117"/>
      <c r="BC17" s="117"/>
      <c r="BD17" s="117"/>
      <c r="BE17" s="117"/>
      <c r="BF17" s="57">
        <f t="shared" si="2"/>
        <v>0</v>
      </c>
    </row>
    <row r="18" spans="1:58" ht="18" hidden="1" customHeight="1" thickBot="1">
      <c r="A18" s="214"/>
      <c r="B18" s="163"/>
      <c r="C18" s="163"/>
      <c r="D18" s="70" t="s">
        <v>18</v>
      </c>
      <c r="E18" s="72">
        <f t="shared" ref="E18:T18" si="5">E20</f>
        <v>0</v>
      </c>
      <c r="F18" s="72">
        <f t="shared" si="5"/>
        <v>0</v>
      </c>
      <c r="G18" s="72">
        <f t="shared" si="5"/>
        <v>0</v>
      </c>
      <c r="H18" s="72">
        <f t="shared" si="5"/>
        <v>0</v>
      </c>
      <c r="I18" s="72">
        <f t="shared" si="5"/>
        <v>0</v>
      </c>
      <c r="J18" s="72">
        <f t="shared" si="5"/>
        <v>0</v>
      </c>
      <c r="K18" s="72">
        <f t="shared" si="5"/>
        <v>0</v>
      </c>
      <c r="L18" s="72">
        <f t="shared" si="5"/>
        <v>0</v>
      </c>
      <c r="M18" s="72">
        <f t="shared" si="5"/>
        <v>0</v>
      </c>
      <c r="N18" s="72">
        <f t="shared" si="5"/>
        <v>0</v>
      </c>
      <c r="O18" s="72">
        <f t="shared" si="5"/>
        <v>0</v>
      </c>
      <c r="P18" s="72">
        <f t="shared" si="5"/>
        <v>0</v>
      </c>
      <c r="Q18" s="72">
        <f t="shared" si="5"/>
        <v>0</v>
      </c>
      <c r="R18" s="72">
        <f t="shared" si="5"/>
        <v>0</v>
      </c>
      <c r="S18" s="72">
        <f t="shared" si="5"/>
        <v>0</v>
      </c>
      <c r="T18" s="72">
        <f t="shared" si="5"/>
        <v>0</v>
      </c>
      <c r="U18" s="85"/>
      <c r="V18" s="115">
        <f t="shared" si="1"/>
        <v>0</v>
      </c>
      <c r="W18" s="116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102"/>
      <c r="AV18" s="58"/>
      <c r="AW18" s="117"/>
      <c r="AX18" s="117"/>
      <c r="AY18" s="117"/>
      <c r="AZ18" s="117"/>
      <c r="BA18" s="117"/>
      <c r="BB18" s="117"/>
      <c r="BC18" s="117"/>
      <c r="BD18" s="117"/>
      <c r="BE18" s="117"/>
      <c r="BF18" s="57">
        <f t="shared" si="2"/>
        <v>0</v>
      </c>
    </row>
    <row r="19" spans="1:58" ht="18" hidden="1" customHeight="1" thickBot="1">
      <c r="A19" s="214"/>
      <c r="B19" s="166"/>
      <c r="C19" s="164"/>
      <c r="D19" s="41" t="s">
        <v>17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85"/>
      <c r="V19" s="115">
        <f t="shared" si="1"/>
        <v>0</v>
      </c>
      <c r="W19" s="116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119"/>
      <c r="AV19" s="58"/>
      <c r="AW19" s="117"/>
      <c r="AX19" s="117"/>
      <c r="AY19" s="117"/>
      <c r="AZ19" s="117"/>
      <c r="BA19" s="117"/>
      <c r="BB19" s="117"/>
      <c r="BC19" s="117"/>
      <c r="BD19" s="117"/>
      <c r="BE19" s="117"/>
      <c r="BF19" s="57">
        <f t="shared" si="2"/>
        <v>0</v>
      </c>
    </row>
    <row r="20" spans="1:58" ht="18" hidden="1" customHeight="1" thickBot="1">
      <c r="A20" s="214"/>
      <c r="B20" s="167"/>
      <c r="C20" s="165"/>
      <c r="D20" s="39" t="s">
        <v>18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85"/>
      <c r="V20" s="115">
        <f t="shared" si="1"/>
        <v>0</v>
      </c>
      <c r="W20" s="116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119"/>
      <c r="AV20" s="58"/>
      <c r="AW20" s="117"/>
      <c r="AX20" s="117"/>
      <c r="AY20" s="117"/>
      <c r="AZ20" s="117"/>
      <c r="BA20" s="117"/>
      <c r="BB20" s="117"/>
      <c r="BC20" s="117"/>
      <c r="BD20" s="117"/>
      <c r="BE20" s="117"/>
      <c r="BF20" s="57">
        <f t="shared" si="2"/>
        <v>0</v>
      </c>
    </row>
    <row r="21" spans="1:58" ht="18" customHeight="1" thickBot="1">
      <c r="A21" s="214"/>
      <c r="B21" s="205" t="s">
        <v>50</v>
      </c>
      <c r="C21" s="203" t="s">
        <v>55</v>
      </c>
      <c r="D21" s="129" t="s">
        <v>17</v>
      </c>
      <c r="E21" s="47">
        <f t="shared" ref="E21:U21" si="6">E23+E37+E45</f>
        <v>36</v>
      </c>
      <c r="F21" s="47">
        <f t="shared" si="6"/>
        <v>36</v>
      </c>
      <c r="G21" s="47">
        <f t="shared" si="6"/>
        <v>36</v>
      </c>
      <c r="H21" s="47">
        <f t="shared" si="6"/>
        <v>34</v>
      </c>
      <c r="I21" s="47">
        <f t="shared" si="6"/>
        <v>34</v>
      </c>
      <c r="J21" s="47">
        <f t="shared" si="6"/>
        <v>36</v>
      </c>
      <c r="K21" s="47">
        <f t="shared" si="6"/>
        <v>34</v>
      </c>
      <c r="L21" s="47">
        <f t="shared" si="6"/>
        <v>36</v>
      </c>
      <c r="M21" s="47">
        <f t="shared" si="6"/>
        <v>34</v>
      </c>
      <c r="N21" s="47">
        <f t="shared" si="6"/>
        <v>36</v>
      </c>
      <c r="O21" s="47">
        <f t="shared" si="6"/>
        <v>34</v>
      </c>
      <c r="P21" s="47">
        <f t="shared" si="6"/>
        <v>36</v>
      </c>
      <c r="Q21" s="47">
        <f t="shared" si="6"/>
        <v>36</v>
      </c>
      <c r="R21" s="47">
        <f t="shared" si="6"/>
        <v>36</v>
      </c>
      <c r="S21" s="47">
        <f t="shared" si="6"/>
        <v>36</v>
      </c>
      <c r="T21" s="47">
        <f t="shared" si="6"/>
        <v>34</v>
      </c>
      <c r="U21" s="47">
        <f t="shared" si="6"/>
        <v>36</v>
      </c>
      <c r="V21" s="115">
        <f>SUM(E21:U21)</f>
        <v>600</v>
      </c>
      <c r="W21" s="116"/>
      <c r="X21" s="49">
        <f>X23+X37+X45+X79</f>
        <v>34</v>
      </c>
      <c r="Y21" s="49">
        <f t="shared" ref="Y21:AT21" si="7">Y23+Y37+Y45+Y79</f>
        <v>34</v>
      </c>
      <c r="Z21" s="49">
        <f t="shared" si="7"/>
        <v>34</v>
      </c>
      <c r="AA21" s="49">
        <f t="shared" si="7"/>
        <v>34</v>
      </c>
      <c r="AB21" s="49">
        <f t="shared" si="7"/>
        <v>34</v>
      </c>
      <c r="AC21" s="49">
        <f t="shared" si="7"/>
        <v>34</v>
      </c>
      <c r="AD21" s="49">
        <f t="shared" si="7"/>
        <v>34</v>
      </c>
      <c r="AE21" s="49">
        <f t="shared" si="7"/>
        <v>34</v>
      </c>
      <c r="AF21" s="49">
        <f t="shared" si="7"/>
        <v>30</v>
      </c>
      <c r="AG21" s="49">
        <f t="shared" si="7"/>
        <v>36</v>
      </c>
      <c r="AH21" s="49">
        <f t="shared" si="7"/>
        <v>34</v>
      </c>
      <c r="AI21" s="49">
        <f t="shared" si="7"/>
        <v>30</v>
      </c>
      <c r="AJ21" s="49">
        <f t="shared" si="7"/>
        <v>34</v>
      </c>
      <c r="AK21" s="49">
        <f t="shared" si="7"/>
        <v>36</v>
      </c>
      <c r="AL21" s="49">
        <f t="shared" si="7"/>
        <v>34</v>
      </c>
      <c r="AM21" s="49">
        <f t="shared" si="7"/>
        <v>36</v>
      </c>
      <c r="AN21" s="49">
        <f t="shared" si="7"/>
        <v>36</v>
      </c>
      <c r="AO21" s="49">
        <f t="shared" si="7"/>
        <v>36</v>
      </c>
      <c r="AP21" s="49">
        <f t="shared" si="7"/>
        <v>34</v>
      </c>
      <c r="AQ21" s="49">
        <f t="shared" si="7"/>
        <v>36</v>
      </c>
      <c r="AR21" s="49">
        <f t="shared" si="7"/>
        <v>36</v>
      </c>
      <c r="AS21" s="49">
        <f t="shared" si="7"/>
        <v>36</v>
      </c>
      <c r="AT21" s="49">
        <f t="shared" si="7"/>
        <v>34</v>
      </c>
      <c r="AU21" s="49">
        <f>AU23+AU37+AU45+AU79</f>
        <v>34</v>
      </c>
      <c r="AV21" s="49">
        <f>AV23+AV37+AV45+AV79</f>
        <v>18</v>
      </c>
      <c r="AW21" s="143">
        <f>X21+Y21+Z21+AA21+AB21+AC21+AD21+AE21+AF21+AG21+AH21+AI21+AJ21+AK21+AL21+AM21+AN21+AO21+AP21+AQ21+AR21+AS21+AT21+AU21+AV21</f>
        <v>842</v>
      </c>
      <c r="AX21" s="117"/>
      <c r="AY21" s="117"/>
      <c r="AZ21" s="117"/>
      <c r="BA21" s="117"/>
      <c r="BB21" s="117"/>
      <c r="BC21" s="117"/>
      <c r="BD21" s="117"/>
      <c r="BE21" s="117"/>
      <c r="BF21" s="57">
        <f>V21+AV21</f>
        <v>618</v>
      </c>
    </row>
    <row r="22" spans="1:58" ht="18" customHeight="1" thickBot="1">
      <c r="A22" s="214"/>
      <c r="B22" s="206"/>
      <c r="C22" s="245"/>
      <c r="D22" s="129" t="s">
        <v>18</v>
      </c>
      <c r="E22" s="47">
        <f t="shared" ref="E22:U22" si="8">E24+E38+E46</f>
        <v>0</v>
      </c>
      <c r="F22" s="47">
        <f t="shared" si="8"/>
        <v>0</v>
      </c>
      <c r="G22" s="47">
        <f t="shared" si="8"/>
        <v>0</v>
      </c>
      <c r="H22" s="47">
        <f t="shared" si="8"/>
        <v>2</v>
      </c>
      <c r="I22" s="47">
        <f t="shared" si="8"/>
        <v>2</v>
      </c>
      <c r="J22" s="47">
        <f t="shared" si="8"/>
        <v>0</v>
      </c>
      <c r="K22" s="47">
        <f t="shared" si="8"/>
        <v>2</v>
      </c>
      <c r="L22" s="47">
        <f t="shared" si="8"/>
        <v>0</v>
      </c>
      <c r="M22" s="47">
        <f t="shared" si="8"/>
        <v>2</v>
      </c>
      <c r="N22" s="47">
        <f t="shared" si="8"/>
        <v>0</v>
      </c>
      <c r="O22" s="47">
        <f t="shared" si="8"/>
        <v>2</v>
      </c>
      <c r="P22" s="47">
        <f t="shared" si="8"/>
        <v>0</v>
      </c>
      <c r="Q22" s="47">
        <f t="shared" si="8"/>
        <v>0</v>
      </c>
      <c r="R22" s="47">
        <f t="shared" si="8"/>
        <v>0</v>
      </c>
      <c r="S22" s="47">
        <f t="shared" si="8"/>
        <v>0</v>
      </c>
      <c r="T22" s="47">
        <f t="shared" si="8"/>
        <v>2</v>
      </c>
      <c r="U22" s="47">
        <f t="shared" si="8"/>
        <v>0</v>
      </c>
      <c r="V22" s="115">
        <f>SUM(E22:U22)</f>
        <v>12</v>
      </c>
      <c r="W22" s="116"/>
      <c r="X22" s="49">
        <f>X24+X38+X46</f>
        <v>2</v>
      </c>
      <c r="Y22" s="49">
        <f t="shared" ref="Y22:AV22" si="9">Y24+Y38+Y46</f>
        <v>2</v>
      </c>
      <c r="Z22" s="49">
        <f t="shared" si="9"/>
        <v>2</v>
      </c>
      <c r="AA22" s="49">
        <f t="shared" si="9"/>
        <v>2</v>
      </c>
      <c r="AB22" s="49">
        <f t="shared" si="9"/>
        <v>2</v>
      </c>
      <c r="AC22" s="49">
        <f t="shared" si="9"/>
        <v>2</v>
      </c>
      <c r="AD22" s="49">
        <f t="shared" si="9"/>
        <v>2</v>
      </c>
      <c r="AE22" s="49">
        <f t="shared" si="9"/>
        <v>2</v>
      </c>
      <c r="AF22" s="49">
        <f t="shared" si="9"/>
        <v>6</v>
      </c>
      <c r="AG22" s="49">
        <f t="shared" si="9"/>
        <v>0</v>
      </c>
      <c r="AH22" s="49">
        <f t="shared" si="9"/>
        <v>2</v>
      </c>
      <c r="AI22" s="49">
        <f t="shared" si="9"/>
        <v>6</v>
      </c>
      <c r="AJ22" s="49">
        <f t="shared" si="9"/>
        <v>2</v>
      </c>
      <c r="AK22" s="49">
        <f t="shared" si="9"/>
        <v>0</v>
      </c>
      <c r="AL22" s="49">
        <f t="shared" si="9"/>
        <v>2</v>
      </c>
      <c r="AM22" s="49">
        <f t="shared" si="9"/>
        <v>0</v>
      </c>
      <c r="AN22" s="49">
        <f t="shared" si="9"/>
        <v>0</v>
      </c>
      <c r="AO22" s="49">
        <f t="shared" si="9"/>
        <v>0</v>
      </c>
      <c r="AP22" s="49">
        <f t="shared" si="9"/>
        <v>2</v>
      </c>
      <c r="AQ22" s="49">
        <f t="shared" si="9"/>
        <v>0</v>
      </c>
      <c r="AR22" s="49">
        <f t="shared" si="9"/>
        <v>0</v>
      </c>
      <c r="AS22" s="49">
        <f t="shared" si="9"/>
        <v>0</v>
      </c>
      <c r="AT22" s="49">
        <f t="shared" si="9"/>
        <v>2</v>
      </c>
      <c r="AU22" s="49">
        <f t="shared" si="9"/>
        <v>2</v>
      </c>
      <c r="AV22" s="49">
        <f t="shared" si="9"/>
        <v>0</v>
      </c>
      <c r="AW22" s="143">
        <f>SUM(Y22:AV22)+X22</f>
        <v>40</v>
      </c>
      <c r="AX22" s="117"/>
      <c r="AY22" s="117"/>
      <c r="AZ22" s="117"/>
      <c r="BA22" s="117"/>
      <c r="BB22" s="117"/>
      <c r="BC22" s="117"/>
      <c r="BD22" s="117"/>
      <c r="BE22" s="117"/>
      <c r="BF22" s="57">
        <f t="shared" ref="BF22:BF90" si="10">V22+AV22</f>
        <v>12</v>
      </c>
    </row>
    <row r="23" spans="1:58" ht="18" customHeight="1" thickBot="1">
      <c r="A23" s="214"/>
      <c r="B23" s="199" t="s">
        <v>49</v>
      </c>
      <c r="C23" s="246" t="s">
        <v>57</v>
      </c>
      <c r="D23" s="71" t="s">
        <v>17</v>
      </c>
      <c r="E23" s="72">
        <f>E25+E27+E29+E31+E33+E35</f>
        <v>6</v>
      </c>
      <c r="F23" s="72">
        <f t="shared" ref="F23:S23" si="11">F25+F27+F29+F31+F33+F35</f>
        <v>8</v>
      </c>
      <c r="G23" s="72">
        <f t="shared" si="11"/>
        <v>6</v>
      </c>
      <c r="H23" s="72">
        <f t="shared" si="11"/>
        <v>8</v>
      </c>
      <c r="I23" s="72">
        <f t="shared" si="11"/>
        <v>6</v>
      </c>
      <c r="J23" s="72">
        <f t="shared" si="11"/>
        <v>8</v>
      </c>
      <c r="K23" s="72">
        <f t="shared" si="11"/>
        <v>6</v>
      </c>
      <c r="L23" s="72">
        <f t="shared" si="11"/>
        <v>8</v>
      </c>
      <c r="M23" s="72">
        <f t="shared" si="11"/>
        <v>6</v>
      </c>
      <c r="N23" s="72">
        <f t="shared" si="11"/>
        <v>8</v>
      </c>
      <c r="O23" s="72">
        <f t="shared" si="11"/>
        <v>6</v>
      </c>
      <c r="P23" s="72">
        <f t="shared" si="11"/>
        <v>8</v>
      </c>
      <c r="Q23" s="72">
        <f t="shared" si="11"/>
        <v>6</v>
      </c>
      <c r="R23" s="72">
        <f t="shared" si="11"/>
        <v>8</v>
      </c>
      <c r="S23" s="72">
        <f t="shared" si="11"/>
        <v>6</v>
      </c>
      <c r="T23" s="72">
        <f>T25+T27+T29+T31+T33+T35</f>
        <v>8</v>
      </c>
      <c r="U23" s="72">
        <f>U25+U27+U29+U31+U33+U35</f>
        <v>0</v>
      </c>
      <c r="V23" s="115">
        <f t="shared" si="1"/>
        <v>112</v>
      </c>
      <c r="W23" s="116"/>
      <c r="X23" s="73">
        <f>X29+X31+X33+X35+X25+X27</f>
        <v>6</v>
      </c>
      <c r="Y23" s="73">
        <f>Y29+Y31+Y33+Y35+Y25+Y27</f>
        <v>6</v>
      </c>
      <c r="Z23" s="73">
        <f t="shared" ref="Z23:AV23" si="12">Z29+Z31+Z33+Z35+Z25+Z27</f>
        <v>6</v>
      </c>
      <c r="AA23" s="73">
        <f t="shared" si="12"/>
        <v>6</v>
      </c>
      <c r="AB23" s="73">
        <f t="shared" si="12"/>
        <v>6</v>
      </c>
      <c r="AC23" s="73">
        <f t="shared" si="12"/>
        <v>6</v>
      </c>
      <c r="AD23" s="73">
        <f t="shared" si="12"/>
        <v>6</v>
      </c>
      <c r="AE23" s="73">
        <f t="shared" si="12"/>
        <v>6</v>
      </c>
      <c r="AF23" s="73">
        <f t="shared" si="12"/>
        <v>6</v>
      </c>
      <c r="AG23" s="73">
        <f t="shared" si="12"/>
        <v>6</v>
      </c>
      <c r="AH23" s="73">
        <f t="shared" si="12"/>
        <v>6</v>
      </c>
      <c r="AI23" s="73">
        <f t="shared" si="12"/>
        <v>6</v>
      </c>
      <c r="AJ23" s="73">
        <f t="shared" si="12"/>
        <v>6</v>
      </c>
      <c r="AK23" s="73">
        <f t="shared" si="12"/>
        <v>6</v>
      </c>
      <c r="AL23" s="73">
        <f t="shared" si="12"/>
        <v>6</v>
      </c>
      <c r="AM23" s="73">
        <f t="shared" si="12"/>
        <v>6</v>
      </c>
      <c r="AN23" s="73">
        <f t="shared" si="12"/>
        <v>6</v>
      </c>
      <c r="AO23" s="73">
        <f t="shared" si="12"/>
        <v>6</v>
      </c>
      <c r="AP23" s="73">
        <f t="shared" si="12"/>
        <v>6</v>
      </c>
      <c r="AQ23" s="73">
        <f t="shared" si="12"/>
        <v>6</v>
      </c>
      <c r="AR23" s="73">
        <f t="shared" si="12"/>
        <v>6</v>
      </c>
      <c r="AS23" s="73">
        <f t="shared" si="12"/>
        <v>6</v>
      </c>
      <c r="AT23" s="73">
        <f t="shared" si="12"/>
        <v>6</v>
      </c>
      <c r="AU23" s="73">
        <f t="shared" si="12"/>
        <v>0</v>
      </c>
      <c r="AV23" s="73">
        <f t="shared" si="12"/>
        <v>0</v>
      </c>
      <c r="AW23" s="143">
        <f>SUM(Y23:AV23)+X23</f>
        <v>138</v>
      </c>
      <c r="AX23" s="117"/>
      <c r="AY23" s="117"/>
      <c r="AZ23" s="117"/>
      <c r="BA23" s="117"/>
      <c r="BB23" s="117"/>
      <c r="BC23" s="117"/>
      <c r="BD23" s="117"/>
      <c r="BE23" s="117"/>
      <c r="BF23" s="57">
        <f t="shared" si="10"/>
        <v>112</v>
      </c>
    </row>
    <row r="24" spans="1:58" ht="18" customHeight="1" thickBot="1">
      <c r="A24" s="214"/>
      <c r="B24" s="230"/>
      <c r="C24" s="235"/>
      <c r="D24" s="71" t="s">
        <v>18</v>
      </c>
      <c r="E24" s="72">
        <f>E26+E28+E30+E32+E34+E36</f>
        <v>0</v>
      </c>
      <c r="F24" s="72">
        <f t="shared" ref="F24:S24" si="13">F26+F28+F30+F32+F34+F36</f>
        <v>0</v>
      </c>
      <c r="G24" s="72">
        <f t="shared" si="13"/>
        <v>0</v>
      </c>
      <c r="H24" s="72">
        <f t="shared" si="13"/>
        <v>0</v>
      </c>
      <c r="I24" s="72">
        <f t="shared" si="13"/>
        <v>0</v>
      </c>
      <c r="J24" s="72">
        <f t="shared" si="13"/>
        <v>0</v>
      </c>
      <c r="K24" s="72">
        <f t="shared" si="13"/>
        <v>0</v>
      </c>
      <c r="L24" s="72">
        <f t="shared" si="13"/>
        <v>0</v>
      </c>
      <c r="M24" s="72">
        <f t="shared" si="13"/>
        <v>0</v>
      </c>
      <c r="N24" s="72">
        <f t="shared" si="13"/>
        <v>0</v>
      </c>
      <c r="O24" s="72">
        <f t="shared" si="13"/>
        <v>0</v>
      </c>
      <c r="P24" s="72">
        <f t="shared" si="13"/>
        <v>0</v>
      </c>
      <c r="Q24" s="72">
        <f t="shared" si="13"/>
        <v>0</v>
      </c>
      <c r="R24" s="72">
        <f t="shared" si="13"/>
        <v>0</v>
      </c>
      <c r="S24" s="72">
        <f t="shared" si="13"/>
        <v>0</v>
      </c>
      <c r="T24" s="72">
        <f>T26+T28+T30+T32+T34+T36</f>
        <v>0</v>
      </c>
      <c r="U24" s="72">
        <f>U26+U28+U30+U32+U34+U36</f>
        <v>0</v>
      </c>
      <c r="V24" s="115">
        <f t="shared" si="1"/>
        <v>0</v>
      </c>
      <c r="W24" s="116"/>
      <c r="X24" s="73">
        <f>X30+X32+X34+X36</f>
        <v>0</v>
      </c>
      <c r="Y24" s="73">
        <f>Y30+Y32+Y34+Y36</f>
        <v>0</v>
      </c>
      <c r="Z24" s="73">
        <f t="shared" ref="Z24:AS24" si="14">Z30+Z32+Z34+Z36</f>
        <v>0</v>
      </c>
      <c r="AA24" s="73">
        <f t="shared" si="14"/>
        <v>0</v>
      </c>
      <c r="AB24" s="73">
        <f t="shared" si="14"/>
        <v>0</v>
      </c>
      <c r="AC24" s="73">
        <f t="shared" si="14"/>
        <v>0</v>
      </c>
      <c r="AD24" s="73">
        <f t="shared" si="14"/>
        <v>0</v>
      </c>
      <c r="AE24" s="73">
        <f t="shared" si="14"/>
        <v>0</v>
      </c>
      <c r="AF24" s="73">
        <f t="shared" si="14"/>
        <v>0</v>
      </c>
      <c r="AG24" s="73">
        <f t="shared" si="14"/>
        <v>0</v>
      </c>
      <c r="AH24" s="73">
        <f t="shared" si="14"/>
        <v>0</v>
      </c>
      <c r="AI24" s="73">
        <f t="shared" si="14"/>
        <v>0</v>
      </c>
      <c r="AJ24" s="73">
        <f t="shared" si="14"/>
        <v>0</v>
      </c>
      <c r="AK24" s="73">
        <f t="shared" si="14"/>
        <v>0</v>
      </c>
      <c r="AL24" s="73">
        <f t="shared" si="14"/>
        <v>0</v>
      </c>
      <c r="AM24" s="73">
        <f t="shared" si="14"/>
        <v>0</v>
      </c>
      <c r="AN24" s="73">
        <f t="shared" si="14"/>
        <v>0</v>
      </c>
      <c r="AO24" s="73">
        <f t="shared" si="14"/>
        <v>0</v>
      </c>
      <c r="AP24" s="73">
        <f t="shared" si="14"/>
        <v>0</v>
      </c>
      <c r="AQ24" s="73">
        <f t="shared" si="14"/>
        <v>0</v>
      </c>
      <c r="AR24" s="73">
        <f t="shared" si="14"/>
        <v>0</v>
      </c>
      <c r="AS24" s="73">
        <f t="shared" si="14"/>
        <v>0</v>
      </c>
      <c r="AT24" s="73">
        <f t="shared" ref="AT24" si="15">AT28+AT30</f>
        <v>0</v>
      </c>
      <c r="AU24" s="73">
        <v>0</v>
      </c>
      <c r="AV24" s="73">
        <v>0</v>
      </c>
      <c r="AW24" s="143">
        <f>SUM(Y24:AV24)+X24</f>
        <v>0</v>
      </c>
      <c r="AX24" s="117"/>
      <c r="AY24" s="117"/>
      <c r="AZ24" s="117"/>
      <c r="BA24" s="117"/>
      <c r="BB24" s="117"/>
      <c r="BC24" s="117"/>
      <c r="BD24" s="117"/>
      <c r="BE24" s="117"/>
      <c r="BF24" s="57">
        <f t="shared" si="10"/>
        <v>0</v>
      </c>
    </row>
    <row r="25" spans="1:58" ht="18" customHeight="1" thickBot="1">
      <c r="A25" s="214"/>
      <c r="B25" s="211" t="s">
        <v>113</v>
      </c>
      <c r="C25" s="207" t="s">
        <v>23</v>
      </c>
      <c r="D25" s="34" t="s">
        <v>17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85">
        <v>0</v>
      </c>
      <c r="V25" s="115">
        <f t="shared" si="1"/>
        <v>0</v>
      </c>
      <c r="W25" s="116"/>
      <c r="X25" s="74">
        <v>2</v>
      </c>
      <c r="Y25" s="74">
        <v>2</v>
      </c>
      <c r="Z25" s="74">
        <v>2</v>
      </c>
      <c r="AA25" s="74">
        <v>2</v>
      </c>
      <c r="AB25" s="74">
        <v>2</v>
      </c>
      <c r="AC25" s="74">
        <v>2</v>
      </c>
      <c r="AD25" s="74">
        <v>2</v>
      </c>
      <c r="AE25" s="74">
        <v>2</v>
      </c>
      <c r="AF25" s="74">
        <v>2</v>
      </c>
      <c r="AG25" s="74">
        <v>2</v>
      </c>
      <c r="AH25" s="74">
        <v>2</v>
      </c>
      <c r="AI25" s="74">
        <v>2</v>
      </c>
      <c r="AJ25" s="74">
        <v>2</v>
      </c>
      <c r="AK25" s="69">
        <v>2</v>
      </c>
      <c r="AL25" s="69">
        <v>2</v>
      </c>
      <c r="AM25" s="75">
        <v>2</v>
      </c>
      <c r="AN25" s="74">
        <v>2</v>
      </c>
      <c r="AO25" s="74">
        <v>2</v>
      </c>
      <c r="AP25" s="74">
        <v>2</v>
      </c>
      <c r="AQ25" s="74">
        <v>2</v>
      </c>
      <c r="AR25" s="74">
        <v>2</v>
      </c>
      <c r="AS25" s="74">
        <v>2</v>
      </c>
      <c r="AT25" s="74">
        <v>2</v>
      </c>
      <c r="AU25" s="74">
        <v>0</v>
      </c>
      <c r="AV25" s="74">
        <v>0</v>
      </c>
      <c r="AW25" s="143">
        <f>SUM(Y25:AV25)+X25</f>
        <v>46</v>
      </c>
      <c r="AX25" s="117"/>
      <c r="AY25" s="117"/>
      <c r="AZ25" s="117"/>
      <c r="BA25" s="117"/>
      <c r="BB25" s="117"/>
      <c r="BC25" s="117"/>
      <c r="BD25" s="117"/>
      <c r="BE25" s="117"/>
      <c r="BF25" s="57">
        <f t="shared" si="10"/>
        <v>0</v>
      </c>
    </row>
    <row r="26" spans="1:58" ht="18" customHeight="1" thickBot="1">
      <c r="A26" s="214"/>
      <c r="B26" s="212"/>
      <c r="C26" s="208"/>
      <c r="D26" s="34" t="s">
        <v>18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85">
        <v>0</v>
      </c>
      <c r="V26" s="115">
        <f>SUM(E26:U26)</f>
        <v>0</v>
      </c>
      <c r="W26" s="116"/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69">
        <v>0</v>
      </c>
      <c r="AL26" s="69">
        <v>0</v>
      </c>
      <c r="AM26" s="75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143">
        <f t="shared" ref="AW26:AW32" si="16">SUM(Y26:AV26)+X26</f>
        <v>0</v>
      </c>
      <c r="AX26" s="117"/>
      <c r="AY26" s="117"/>
      <c r="AZ26" s="117"/>
      <c r="BA26" s="117"/>
      <c r="BB26" s="117"/>
      <c r="BC26" s="117"/>
      <c r="BD26" s="117"/>
      <c r="BE26" s="117"/>
      <c r="BF26" s="57">
        <f t="shared" si="10"/>
        <v>0</v>
      </c>
    </row>
    <row r="27" spans="1:58" ht="18" customHeight="1" thickBot="1">
      <c r="A27" s="214"/>
      <c r="B27" s="211" t="s">
        <v>26</v>
      </c>
      <c r="C27" s="207" t="s">
        <v>167</v>
      </c>
      <c r="D27" s="34" t="s">
        <v>17</v>
      </c>
      <c r="E27" s="69">
        <v>2</v>
      </c>
      <c r="F27" s="69">
        <v>4</v>
      </c>
      <c r="G27" s="69">
        <v>2</v>
      </c>
      <c r="H27" s="69">
        <v>4</v>
      </c>
      <c r="I27" s="69">
        <v>2</v>
      </c>
      <c r="J27" s="69">
        <v>4</v>
      </c>
      <c r="K27" s="69">
        <v>2</v>
      </c>
      <c r="L27" s="69">
        <v>4</v>
      </c>
      <c r="M27" s="69">
        <v>2</v>
      </c>
      <c r="N27" s="69">
        <v>4</v>
      </c>
      <c r="O27" s="69">
        <v>2</v>
      </c>
      <c r="P27" s="69">
        <v>4</v>
      </c>
      <c r="Q27" s="69">
        <v>2</v>
      </c>
      <c r="R27" s="69">
        <v>4</v>
      </c>
      <c r="S27" s="69">
        <v>2</v>
      </c>
      <c r="T27" s="69">
        <v>4</v>
      </c>
      <c r="U27" s="85">
        <v>0</v>
      </c>
      <c r="V27" s="115">
        <f t="shared" si="1"/>
        <v>48</v>
      </c>
      <c r="W27" s="116"/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143">
        <f t="shared" si="16"/>
        <v>0</v>
      </c>
      <c r="AX27" s="117"/>
      <c r="AY27" s="117"/>
      <c r="AZ27" s="117"/>
      <c r="BA27" s="117"/>
      <c r="BB27" s="117"/>
      <c r="BC27" s="117"/>
      <c r="BD27" s="117"/>
      <c r="BE27" s="117"/>
      <c r="BF27" s="57">
        <f t="shared" si="10"/>
        <v>48</v>
      </c>
    </row>
    <row r="28" spans="1:58" ht="18" customHeight="1" thickBot="1">
      <c r="A28" s="214"/>
      <c r="B28" s="212"/>
      <c r="C28" s="208"/>
      <c r="D28" s="34" t="s">
        <v>18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85">
        <v>0</v>
      </c>
      <c r="V28" s="115">
        <f t="shared" si="1"/>
        <v>0</v>
      </c>
      <c r="W28" s="116"/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143">
        <f t="shared" si="16"/>
        <v>0</v>
      </c>
      <c r="AX28" s="117"/>
      <c r="AY28" s="117"/>
      <c r="AZ28" s="117"/>
      <c r="BA28" s="117"/>
      <c r="BB28" s="117"/>
      <c r="BC28" s="117"/>
      <c r="BD28" s="117"/>
      <c r="BE28" s="117"/>
      <c r="BF28" s="57">
        <f t="shared" si="10"/>
        <v>0</v>
      </c>
    </row>
    <row r="29" spans="1:58" ht="18" customHeight="1" thickBot="1">
      <c r="A29" s="214"/>
      <c r="B29" s="211" t="s">
        <v>27</v>
      </c>
      <c r="C29" s="207" t="s">
        <v>168</v>
      </c>
      <c r="D29" s="34" t="s">
        <v>17</v>
      </c>
      <c r="E29" s="69">
        <v>2</v>
      </c>
      <c r="F29" s="69">
        <v>2</v>
      </c>
      <c r="G29" s="69">
        <v>2</v>
      </c>
      <c r="H29" s="69">
        <v>2</v>
      </c>
      <c r="I29" s="69">
        <v>2</v>
      </c>
      <c r="J29" s="69">
        <v>2</v>
      </c>
      <c r="K29" s="69">
        <v>2</v>
      </c>
      <c r="L29" s="69">
        <v>2</v>
      </c>
      <c r="M29" s="69">
        <v>2</v>
      </c>
      <c r="N29" s="69">
        <v>2</v>
      </c>
      <c r="O29" s="69">
        <v>2</v>
      </c>
      <c r="P29" s="69">
        <v>2</v>
      </c>
      <c r="Q29" s="69">
        <v>2</v>
      </c>
      <c r="R29" s="69">
        <v>2</v>
      </c>
      <c r="S29" s="69">
        <v>2</v>
      </c>
      <c r="T29" s="69">
        <v>2</v>
      </c>
      <c r="U29" s="85">
        <v>0</v>
      </c>
      <c r="V29" s="115">
        <f t="shared" si="1"/>
        <v>32</v>
      </c>
      <c r="W29" s="116"/>
      <c r="X29" s="74">
        <v>2</v>
      </c>
      <c r="Y29" s="74">
        <v>2</v>
      </c>
      <c r="Z29" s="74">
        <v>2</v>
      </c>
      <c r="AA29" s="74">
        <v>2</v>
      </c>
      <c r="AB29" s="74">
        <v>2</v>
      </c>
      <c r="AC29" s="74">
        <v>2</v>
      </c>
      <c r="AD29" s="74">
        <v>2</v>
      </c>
      <c r="AE29" s="74">
        <v>2</v>
      </c>
      <c r="AF29" s="74">
        <v>2</v>
      </c>
      <c r="AG29" s="74">
        <v>2</v>
      </c>
      <c r="AH29" s="74">
        <v>2</v>
      </c>
      <c r="AI29" s="74">
        <v>2</v>
      </c>
      <c r="AJ29" s="74">
        <v>2</v>
      </c>
      <c r="AK29" s="74">
        <v>2</v>
      </c>
      <c r="AL29" s="74">
        <v>2</v>
      </c>
      <c r="AM29" s="74">
        <v>2</v>
      </c>
      <c r="AN29" s="74">
        <v>2</v>
      </c>
      <c r="AO29" s="74">
        <v>2</v>
      </c>
      <c r="AP29" s="74">
        <v>2</v>
      </c>
      <c r="AQ29" s="74">
        <v>2</v>
      </c>
      <c r="AR29" s="74">
        <v>2</v>
      </c>
      <c r="AS29" s="74">
        <v>2</v>
      </c>
      <c r="AT29" s="74">
        <v>2</v>
      </c>
      <c r="AU29" s="74">
        <v>0</v>
      </c>
      <c r="AV29" s="74">
        <v>0</v>
      </c>
      <c r="AW29" s="143">
        <f t="shared" si="16"/>
        <v>46</v>
      </c>
      <c r="AX29" s="117"/>
      <c r="AY29" s="117"/>
      <c r="AZ29" s="117"/>
      <c r="BA29" s="117"/>
      <c r="BB29" s="117"/>
      <c r="BC29" s="117"/>
      <c r="BD29" s="117"/>
      <c r="BE29" s="117"/>
      <c r="BF29" s="57">
        <f t="shared" si="10"/>
        <v>32</v>
      </c>
    </row>
    <row r="30" spans="1:58" ht="18" customHeight="1" thickBot="1">
      <c r="A30" s="214"/>
      <c r="B30" s="212"/>
      <c r="C30" s="208"/>
      <c r="D30" s="34" t="s">
        <v>18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85">
        <v>0</v>
      </c>
      <c r="V30" s="115">
        <f t="shared" si="1"/>
        <v>0</v>
      </c>
      <c r="W30" s="116"/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/>
      <c r="AU30" s="74">
        <v>0</v>
      </c>
      <c r="AV30" s="74">
        <v>0</v>
      </c>
      <c r="AW30" s="143">
        <f t="shared" si="16"/>
        <v>0</v>
      </c>
      <c r="AX30" s="117"/>
      <c r="AY30" s="117"/>
      <c r="AZ30" s="117"/>
      <c r="BA30" s="117"/>
      <c r="BB30" s="117"/>
      <c r="BC30" s="117"/>
      <c r="BD30" s="117"/>
      <c r="BE30" s="117"/>
      <c r="BF30" s="57">
        <f t="shared" si="10"/>
        <v>0</v>
      </c>
    </row>
    <row r="31" spans="1:58" ht="18" customHeight="1" thickBot="1">
      <c r="A31" s="214"/>
      <c r="B31" s="211" t="s">
        <v>38</v>
      </c>
      <c r="C31" s="207" t="s">
        <v>53</v>
      </c>
      <c r="D31" s="34" t="s">
        <v>17</v>
      </c>
      <c r="E31" s="69">
        <v>2</v>
      </c>
      <c r="F31" s="69">
        <v>2</v>
      </c>
      <c r="G31" s="69">
        <v>2</v>
      </c>
      <c r="H31" s="69">
        <v>2</v>
      </c>
      <c r="I31" s="69">
        <v>2</v>
      </c>
      <c r="J31" s="69">
        <v>2</v>
      </c>
      <c r="K31" s="69">
        <v>2</v>
      </c>
      <c r="L31" s="69">
        <v>2</v>
      </c>
      <c r="M31" s="69">
        <v>2</v>
      </c>
      <c r="N31" s="69">
        <v>2</v>
      </c>
      <c r="O31" s="69">
        <v>2</v>
      </c>
      <c r="P31" s="69">
        <v>2</v>
      </c>
      <c r="Q31" s="69">
        <v>2</v>
      </c>
      <c r="R31" s="69">
        <v>2</v>
      </c>
      <c r="S31" s="69">
        <v>2</v>
      </c>
      <c r="T31" s="69">
        <v>2</v>
      </c>
      <c r="U31" s="85">
        <v>0</v>
      </c>
      <c r="V31" s="115">
        <f t="shared" si="1"/>
        <v>32</v>
      </c>
      <c r="W31" s="116"/>
      <c r="X31" s="74">
        <v>2</v>
      </c>
      <c r="Y31" s="74">
        <v>2</v>
      </c>
      <c r="Z31" s="74">
        <v>2</v>
      </c>
      <c r="AA31" s="74">
        <v>2</v>
      </c>
      <c r="AB31" s="74">
        <v>2</v>
      </c>
      <c r="AC31" s="74">
        <v>2</v>
      </c>
      <c r="AD31" s="74">
        <v>2</v>
      </c>
      <c r="AE31" s="74">
        <v>2</v>
      </c>
      <c r="AF31" s="74">
        <v>2</v>
      </c>
      <c r="AG31" s="74">
        <v>2</v>
      </c>
      <c r="AH31" s="74">
        <v>2</v>
      </c>
      <c r="AI31" s="74">
        <v>2</v>
      </c>
      <c r="AJ31" s="74">
        <v>2</v>
      </c>
      <c r="AK31" s="74">
        <v>2</v>
      </c>
      <c r="AL31" s="74">
        <v>2</v>
      </c>
      <c r="AM31" s="74">
        <v>2</v>
      </c>
      <c r="AN31" s="74">
        <v>2</v>
      </c>
      <c r="AO31" s="74">
        <v>2</v>
      </c>
      <c r="AP31" s="74">
        <v>2</v>
      </c>
      <c r="AQ31" s="74">
        <v>2</v>
      </c>
      <c r="AR31" s="74">
        <v>2</v>
      </c>
      <c r="AS31" s="74">
        <v>2</v>
      </c>
      <c r="AT31" s="74">
        <v>2</v>
      </c>
      <c r="AU31" s="74">
        <v>0</v>
      </c>
      <c r="AV31" s="74">
        <v>0</v>
      </c>
      <c r="AW31" s="143">
        <f t="shared" si="16"/>
        <v>46</v>
      </c>
      <c r="AX31" s="117"/>
      <c r="AY31" s="117"/>
      <c r="AZ31" s="117"/>
      <c r="BA31" s="117"/>
      <c r="BB31" s="117"/>
      <c r="BC31" s="117"/>
      <c r="BD31" s="117"/>
      <c r="BE31" s="117"/>
      <c r="BF31" s="57">
        <f t="shared" si="10"/>
        <v>32</v>
      </c>
    </row>
    <row r="32" spans="1:58" ht="18" customHeight="1" thickBot="1">
      <c r="A32" s="214"/>
      <c r="B32" s="212"/>
      <c r="C32" s="227"/>
      <c r="D32" s="34" t="s">
        <v>18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85">
        <v>0</v>
      </c>
      <c r="V32" s="115">
        <f t="shared" si="1"/>
        <v>0</v>
      </c>
      <c r="W32" s="116"/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/>
      <c r="AU32" s="74">
        <v>0</v>
      </c>
      <c r="AV32" s="74">
        <v>0</v>
      </c>
      <c r="AW32" s="143">
        <f t="shared" si="16"/>
        <v>0</v>
      </c>
      <c r="AX32" s="117"/>
      <c r="AY32" s="117"/>
      <c r="AZ32" s="117"/>
      <c r="BA32" s="117"/>
      <c r="BB32" s="117"/>
      <c r="BC32" s="117"/>
      <c r="BD32" s="117"/>
      <c r="BE32" s="117"/>
      <c r="BF32" s="57">
        <f t="shared" si="10"/>
        <v>0</v>
      </c>
    </row>
    <row r="33" spans="1:58" ht="18" hidden="1" customHeight="1" thickBot="1">
      <c r="A33" s="214"/>
      <c r="B33" s="211" t="s">
        <v>115</v>
      </c>
      <c r="C33" s="207"/>
      <c r="D33" s="34" t="s">
        <v>17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85">
        <v>0</v>
      </c>
      <c r="V33" s="115">
        <f t="shared" si="1"/>
        <v>0</v>
      </c>
      <c r="W33" s="116"/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v>0</v>
      </c>
      <c r="AU33" s="74">
        <v>0</v>
      </c>
      <c r="AV33" s="120">
        <f t="shared" ref="AV33:AW87" si="17">SUM(X33:AU33)</f>
        <v>0</v>
      </c>
      <c r="AW33" s="143">
        <f t="shared" si="17"/>
        <v>0</v>
      </c>
      <c r="AX33" s="117"/>
      <c r="AY33" s="117"/>
      <c r="AZ33" s="117"/>
      <c r="BA33" s="117"/>
      <c r="BB33" s="117"/>
      <c r="BC33" s="117"/>
      <c r="BD33" s="117"/>
      <c r="BE33" s="117"/>
      <c r="BF33" s="57">
        <f t="shared" si="10"/>
        <v>0</v>
      </c>
    </row>
    <row r="34" spans="1:58" ht="18" hidden="1" customHeight="1" thickBot="1">
      <c r="A34" s="214"/>
      <c r="B34" s="212"/>
      <c r="C34" s="208"/>
      <c r="D34" s="34" t="s">
        <v>18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85">
        <v>0</v>
      </c>
      <c r="V34" s="115">
        <f t="shared" si="1"/>
        <v>0</v>
      </c>
      <c r="W34" s="116"/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v>0</v>
      </c>
      <c r="AU34" s="74">
        <v>0</v>
      </c>
      <c r="AV34" s="120">
        <f t="shared" si="17"/>
        <v>0</v>
      </c>
      <c r="AW34" s="143">
        <f t="shared" si="17"/>
        <v>0</v>
      </c>
      <c r="AX34" s="117"/>
      <c r="AY34" s="117"/>
      <c r="AZ34" s="117"/>
      <c r="BA34" s="117"/>
      <c r="BB34" s="117"/>
      <c r="BC34" s="117"/>
      <c r="BD34" s="117"/>
      <c r="BE34" s="117"/>
      <c r="BF34" s="57">
        <f t="shared" si="10"/>
        <v>0</v>
      </c>
    </row>
    <row r="35" spans="1:58" ht="18" hidden="1" customHeight="1" thickBot="1">
      <c r="A35" s="214"/>
      <c r="B35" s="211" t="s">
        <v>115</v>
      </c>
      <c r="C35" s="207"/>
      <c r="D35" s="34" t="s">
        <v>17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85">
        <v>0</v>
      </c>
      <c r="V35" s="115">
        <f t="shared" ref="V35:V52" si="18">SUM(E35:U35)</f>
        <v>0</v>
      </c>
      <c r="W35" s="116"/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74">
        <v>0</v>
      </c>
      <c r="AI35" s="74">
        <v>0</v>
      </c>
      <c r="AJ35" s="74">
        <v>0</v>
      </c>
      <c r="AK35" s="69">
        <v>0</v>
      </c>
      <c r="AL35" s="69">
        <v>0</v>
      </c>
      <c r="AM35" s="74">
        <v>0</v>
      </c>
      <c r="AN35" s="74"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v>0</v>
      </c>
      <c r="AU35" s="74">
        <v>0</v>
      </c>
      <c r="AV35" s="120">
        <f t="shared" si="17"/>
        <v>0</v>
      </c>
      <c r="AW35" s="143">
        <f t="shared" si="17"/>
        <v>0</v>
      </c>
      <c r="AX35" s="117"/>
      <c r="AY35" s="117"/>
      <c r="AZ35" s="117"/>
      <c r="BA35" s="117"/>
      <c r="BB35" s="117"/>
      <c r="BC35" s="117"/>
      <c r="BD35" s="117"/>
      <c r="BE35" s="117"/>
      <c r="BF35" s="57">
        <f t="shared" si="10"/>
        <v>0</v>
      </c>
    </row>
    <row r="36" spans="1:58" ht="18" hidden="1" customHeight="1" thickBot="1">
      <c r="A36" s="214"/>
      <c r="B36" s="212"/>
      <c r="C36" s="208"/>
      <c r="D36" s="34" t="s">
        <v>18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85">
        <v>0</v>
      </c>
      <c r="V36" s="115">
        <f t="shared" si="18"/>
        <v>0</v>
      </c>
      <c r="W36" s="116"/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69">
        <v>0</v>
      </c>
      <c r="AL36" s="69">
        <v>0</v>
      </c>
      <c r="AM36" s="74">
        <v>0</v>
      </c>
      <c r="AN36" s="74"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v>0</v>
      </c>
      <c r="AU36" s="74">
        <v>0</v>
      </c>
      <c r="AV36" s="120">
        <f t="shared" si="17"/>
        <v>0</v>
      </c>
      <c r="AW36" s="143">
        <f t="shared" si="17"/>
        <v>0</v>
      </c>
      <c r="AX36" s="117"/>
      <c r="AY36" s="117"/>
      <c r="AZ36" s="117"/>
      <c r="BA36" s="117"/>
      <c r="BB36" s="117"/>
      <c r="BC36" s="117"/>
      <c r="BD36" s="117"/>
      <c r="BE36" s="117"/>
      <c r="BF36" s="57">
        <f t="shared" si="10"/>
        <v>0</v>
      </c>
    </row>
    <row r="37" spans="1:58" ht="18" customHeight="1" thickBot="1">
      <c r="A37" s="214"/>
      <c r="B37" s="229" t="s">
        <v>61</v>
      </c>
      <c r="C37" s="234" t="s">
        <v>72</v>
      </c>
      <c r="D37" s="71" t="s">
        <v>17</v>
      </c>
      <c r="E37" s="72">
        <f t="shared" ref="E37:U37" si="19">E39+E41+E43</f>
        <v>4</v>
      </c>
      <c r="F37" s="72">
        <f t="shared" si="19"/>
        <v>6</v>
      </c>
      <c r="G37" s="72">
        <f t="shared" si="19"/>
        <v>4</v>
      </c>
      <c r="H37" s="72">
        <f t="shared" si="19"/>
        <v>6</v>
      </c>
      <c r="I37" s="72">
        <f t="shared" si="19"/>
        <v>4</v>
      </c>
      <c r="J37" s="72">
        <f t="shared" si="19"/>
        <v>6</v>
      </c>
      <c r="K37" s="72">
        <f t="shared" si="19"/>
        <v>4</v>
      </c>
      <c r="L37" s="72">
        <f t="shared" si="19"/>
        <v>6</v>
      </c>
      <c r="M37" s="72">
        <f t="shared" si="19"/>
        <v>4</v>
      </c>
      <c r="N37" s="72">
        <f t="shared" si="19"/>
        <v>4</v>
      </c>
      <c r="O37" s="72">
        <f t="shared" si="19"/>
        <v>4</v>
      </c>
      <c r="P37" s="72">
        <f t="shared" si="19"/>
        <v>4</v>
      </c>
      <c r="Q37" s="72">
        <f t="shared" si="19"/>
        <v>4</v>
      </c>
      <c r="R37" s="72">
        <f t="shared" si="19"/>
        <v>4</v>
      </c>
      <c r="S37" s="72">
        <f t="shared" si="19"/>
        <v>4</v>
      </c>
      <c r="T37" s="72">
        <f t="shared" si="19"/>
        <v>4</v>
      </c>
      <c r="U37" s="72">
        <f t="shared" si="19"/>
        <v>12</v>
      </c>
      <c r="V37" s="115">
        <f t="shared" ref="V37" si="20">SUM(E37:U37)</f>
        <v>84</v>
      </c>
      <c r="W37" s="116"/>
      <c r="X37" s="73">
        <f>X41+X39+X43</f>
        <v>4</v>
      </c>
      <c r="Y37" s="73">
        <f t="shared" ref="Y37:AT37" si="21">Y41+Y39+Y43</f>
        <v>4</v>
      </c>
      <c r="Z37" s="73">
        <f t="shared" si="21"/>
        <v>4</v>
      </c>
      <c r="AA37" s="73">
        <f t="shared" si="21"/>
        <v>4</v>
      </c>
      <c r="AB37" s="73">
        <f t="shared" si="21"/>
        <v>4</v>
      </c>
      <c r="AC37" s="73">
        <f t="shared" si="21"/>
        <v>4</v>
      </c>
      <c r="AD37" s="73">
        <f t="shared" si="21"/>
        <v>4</v>
      </c>
      <c r="AE37" s="73">
        <f t="shared" si="21"/>
        <v>4</v>
      </c>
      <c r="AF37" s="73">
        <f t="shared" si="21"/>
        <v>4</v>
      </c>
      <c r="AG37" s="73">
        <f t="shared" si="21"/>
        <v>4</v>
      </c>
      <c r="AH37" s="73">
        <f t="shared" si="21"/>
        <v>4</v>
      </c>
      <c r="AI37" s="73">
        <f t="shared" si="21"/>
        <v>4</v>
      </c>
      <c r="AJ37" s="73">
        <f t="shared" si="21"/>
        <v>4</v>
      </c>
      <c r="AK37" s="73">
        <f t="shared" si="21"/>
        <v>4</v>
      </c>
      <c r="AL37" s="73">
        <f t="shared" si="21"/>
        <v>4</v>
      </c>
      <c r="AM37" s="73">
        <f t="shared" si="21"/>
        <v>4</v>
      </c>
      <c r="AN37" s="73">
        <f t="shared" si="21"/>
        <v>4</v>
      </c>
      <c r="AO37" s="73">
        <f t="shared" si="21"/>
        <v>4</v>
      </c>
      <c r="AP37" s="73">
        <f t="shared" si="21"/>
        <v>4</v>
      </c>
      <c r="AQ37" s="73">
        <f t="shared" si="21"/>
        <v>4</v>
      </c>
      <c r="AR37" s="73">
        <f t="shared" si="21"/>
        <v>4</v>
      </c>
      <c r="AS37" s="73">
        <f t="shared" si="21"/>
        <v>4</v>
      </c>
      <c r="AT37" s="73">
        <f t="shared" si="21"/>
        <v>4</v>
      </c>
      <c r="AU37" s="73">
        <v>0</v>
      </c>
      <c r="AV37" s="73">
        <v>0</v>
      </c>
      <c r="AW37" s="143">
        <f>SUM(Y37:AV37)+X37</f>
        <v>92</v>
      </c>
      <c r="AX37" s="117"/>
      <c r="AY37" s="117"/>
      <c r="AZ37" s="117"/>
      <c r="BA37" s="117"/>
      <c r="BB37" s="117"/>
      <c r="BC37" s="117"/>
      <c r="BD37" s="117"/>
      <c r="BE37" s="117"/>
      <c r="BF37" s="57">
        <f t="shared" si="10"/>
        <v>84</v>
      </c>
    </row>
    <row r="38" spans="1:58" ht="18" customHeight="1" thickBot="1">
      <c r="A38" s="214"/>
      <c r="B38" s="230"/>
      <c r="C38" s="235"/>
      <c r="D38" s="71" t="s">
        <v>18</v>
      </c>
      <c r="E38" s="72">
        <f>E40+E42+E44</f>
        <v>0</v>
      </c>
      <c r="F38" s="72">
        <f t="shared" ref="F38:U38" si="22">F40+F42+F44</f>
        <v>0</v>
      </c>
      <c r="G38" s="72">
        <f t="shared" si="22"/>
        <v>0</v>
      </c>
      <c r="H38" s="72">
        <f t="shared" si="22"/>
        <v>2</v>
      </c>
      <c r="I38" s="72">
        <f t="shared" si="22"/>
        <v>0</v>
      </c>
      <c r="J38" s="72">
        <f t="shared" si="22"/>
        <v>0</v>
      </c>
      <c r="K38" s="72">
        <f t="shared" si="22"/>
        <v>0</v>
      </c>
      <c r="L38" s="72">
        <f t="shared" si="22"/>
        <v>0</v>
      </c>
      <c r="M38" s="72">
        <f t="shared" si="22"/>
        <v>0</v>
      </c>
      <c r="N38" s="72">
        <f t="shared" si="22"/>
        <v>0</v>
      </c>
      <c r="O38" s="72">
        <f t="shared" si="22"/>
        <v>0</v>
      </c>
      <c r="P38" s="72">
        <f t="shared" si="22"/>
        <v>0</v>
      </c>
      <c r="Q38" s="72">
        <f t="shared" si="22"/>
        <v>0</v>
      </c>
      <c r="R38" s="72">
        <f t="shared" si="22"/>
        <v>0</v>
      </c>
      <c r="S38" s="72">
        <f t="shared" si="22"/>
        <v>0</v>
      </c>
      <c r="T38" s="72">
        <f t="shared" si="22"/>
        <v>2</v>
      </c>
      <c r="U38" s="72">
        <f t="shared" si="22"/>
        <v>0</v>
      </c>
      <c r="V38" s="115">
        <f t="shared" si="18"/>
        <v>4</v>
      </c>
      <c r="W38" s="116"/>
      <c r="X38" s="73">
        <f>X42+X40+X44</f>
        <v>0</v>
      </c>
      <c r="Y38" s="73">
        <f t="shared" ref="Y38:AS38" si="23">Y42+Y40+Y44</f>
        <v>0</v>
      </c>
      <c r="Z38" s="73">
        <f t="shared" si="23"/>
        <v>0</v>
      </c>
      <c r="AA38" s="73">
        <f t="shared" si="23"/>
        <v>0</v>
      </c>
      <c r="AB38" s="73">
        <f t="shared" si="23"/>
        <v>0</v>
      </c>
      <c r="AC38" s="73">
        <f t="shared" si="23"/>
        <v>0</v>
      </c>
      <c r="AD38" s="73">
        <f t="shared" si="23"/>
        <v>0</v>
      </c>
      <c r="AE38" s="73">
        <f t="shared" si="23"/>
        <v>0</v>
      </c>
      <c r="AF38" s="73">
        <f t="shared" si="23"/>
        <v>0</v>
      </c>
      <c r="AG38" s="73">
        <f t="shared" si="23"/>
        <v>0</v>
      </c>
      <c r="AH38" s="73">
        <f t="shared" si="23"/>
        <v>0</v>
      </c>
      <c r="AI38" s="73">
        <f t="shared" si="23"/>
        <v>0</v>
      </c>
      <c r="AJ38" s="73">
        <f t="shared" si="23"/>
        <v>0</v>
      </c>
      <c r="AK38" s="73">
        <f t="shared" si="23"/>
        <v>0</v>
      </c>
      <c r="AL38" s="73">
        <f t="shared" si="23"/>
        <v>0</v>
      </c>
      <c r="AM38" s="73">
        <f t="shared" si="23"/>
        <v>0</v>
      </c>
      <c r="AN38" s="73">
        <f t="shared" si="23"/>
        <v>0</v>
      </c>
      <c r="AO38" s="73">
        <f t="shared" si="23"/>
        <v>0</v>
      </c>
      <c r="AP38" s="73">
        <f t="shared" si="23"/>
        <v>0</v>
      </c>
      <c r="AQ38" s="73">
        <f t="shared" si="23"/>
        <v>0</v>
      </c>
      <c r="AR38" s="73">
        <f t="shared" si="23"/>
        <v>0</v>
      </c>
      <c r="AS38" s="73">
        <f t="shared" si="23"/>
        <v>0</v>
      </c>
      <c r="AT38" s="73">
        <f>AT42+AT40</f>
        <v>0</v>
      </c>
      <c r="AU38" s="73">
        <v>0</v>
      </c>
      <c r="AV38" s="73">
        <v>0</v>
      </c>
      <c r="AW38" s="143">
        <f>SUM(Y38:AV38)+X38</f>
        <v>0</v>
      </c>
      <c r="AX38" s="117"/>
      <c r="AY38" s="117"/>
      <c r="AZ38" s="117"/>
      <c r="BA38" s="117"/>
      <c r="BB38" s="117"/>
      <c r="BC38" s="117"/>
      <c r="BD38" s="117"/>
      <c r="BE38" s="117"/>
      <c r="BF38" s="57">
        <f t="shared" si="10"/>
        <v>4</v>
      </c>
    </row>
    <row r="39" spans="1:58" ht="18" customHeight="1" thickBot="1">
      <c r="A39" s="214"/>
      <c r="B39" s="211" t="s">
        <v>60</v>
      </c>
      <c r="C39" s="207" t="s">
        <v>131</v>
      </c>
      <c r="D39" s="34" t="s">
        <v>17</v>
      </c>
      <c r="E39" s="69">
        <v>4</v>
      </c>
      <c r="F39" s="69">
        <v>6</v>
      </c>
      <c r="G39" s="69">
        <v>4</v>
      </c>
      <c r="H39" s="69">
        <v>6</v>
      </c>
      <c r="I39" s="69">
        <v>4</v>
      </c>
      <c r="J39" s="69">
        <v>6</v>
      </c>
      <c r="K39" s="69">
        <v>4</v>
      </c>
      <c r="L39" s="69">
        <v>6</v>
      </c>
      <c r="M39" s="69">
        <v>4</v>
      </c>
      <c r="N39" s="69">
        <v>4</v>
      </c>
      <c r="O39" s="69">
        <v>4</v>
      </c>
      <c r="P39" s="69">
        <v>4</v>
      </c>
      <c r="Q39" s="69">
        <v>4</v>
      </c>
      <c r="R39" s="69">
        <v>4</v>
      </c>
      <c r="S39" s="69">
        <v>4</v>
      </c>
      <c r="T39" s="69">
        <v>4</v>
      </c>
      <c r="U39" s="85">
        <v>12</v>
      </c>
      <c r="V39" s="115">
        <f>SUM(E39:U39)</f>
        <v>84</v>
      </c>
      <c r="W39" s="116"/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143">
        <f t="shared" ref="AW39:AW44" si="24">SUM(Y39:AV39)+X39</f>
        <v>0</v>
      </c>
      <c r="AX39" s="117"/>
      <c r="AY39" s="117"/>
      <c r="AZ39" s="117"/>
      <c r="BA39" s="117"/>
      <c r="BB39" s="117"/>
      <c r="BC39" s="117"/>
      <c r="BD39" s="117"/>
      <c r="BE39" s="117"/>
      <c r="BF39" s="57">
        <f t="shared" si="10"/>
        <v>84</v>
      </c>
    </row>
    <row r="40" spans="1:58" ht="18" customHeight="1" thickBot="1">
      <c r="A40" s="214"/>
      <c r="B40" s="212"/>
      <c r="C40" s="208"/>
      <c r="D40" s="34" t="s">
        <v>18</v>
      </c>
      <c r="E40" s="69">
        <v>0</v>
      </c>
      <c r="F40" s="69">
        <v>0</v>
      </c>
      <c r="G40" s="69">
        <v>0</v>
      </c>
      <c r="H40" s="69">
        <v>2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2</v>
      </c>
      <c r="U40" s="85">
        <v>0</v>
      </c>
      <c r="V40" s="115">
        <f t="shared" si="18"/>
        <v>4</v>
      </c>
      <c r="W40" s="116"/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143">
        <f t="shared" si="24"/>
        <v>0</v>
      </c>
      <c r="AX40" s="117"/>
      <c r="AY40" s="117"/>
      <c r="AZ40" s="117"/>
      <c r="BA40" s="117"/>
      <c r="BB40" s="117"/>
      <c r="BC40" s="117"/>
      <c r="BD40" s="117"/>
      <c r="BE40" s="117"/>
      <c r="BF40" s="57">
        <f t="shared" si="10"/>
        <v>4</v>
      </c>
    </row>
    <row r="41" spans="1:58" ht="18" customHeight="1" thickBot="1">
      <c r="A41" s="214"/>
      <c r="B41" s="211" t="s">
        <v>170</v>
      </c>
      <c r="C41" s="207" t="s">
        <v>169</v>
      </c>
      <c r="D41" s="34" t="s">
        <v>17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85">
        <v>0</v>
      </c>
      <c r="V41" s="115">
        <f t="shared" si="18"/>
        <v>0</v>
      </c>
      <c r="W41" s="116"/>
      <c r="X41" s="74">
        <v>2</v>
      </c>
      <c r="Y41" s="74">
        <v>2</v>
      </c>
      <c r="Z41" s="74">
        <v>2</v>
      </c>
      <c r="AA41" s="74">
        <v>2</v>
      </c>
      <c r="AB41" s="74">
        <v>2</v>
      </c>
      <c r="AC41" s="74">
        <v>2</v>
      </c>
      <c r="AD41" s="74">
        <v>2</v>
      </c>
      <c r="AE41" s="74">
        <v>2</v>
      </c>
      <c r="AF41" s="74">
        <v>2</v>
      </c>
      <c r="AG41" s="74">
        <v>2</v>
      </c>
      <c r="AH41" s="74">
        <v>2</v>
      </c>
      <c r="AI41" s="74">
        <v>2</v>
      </c>
      <c r="AJ41" s="74">
        <v>2</v>
      </c>
      <c r="AK41" s="74">
        <v>2</v>
      </c>
      <c r="AL41" s="74">
        <v>2</v>
      </c>
      <c r="AM41" s="74">
        <v>2</v>
      </c>
      <c r="AN41" s="74">
        <v>2</v>
      </c>
      <c r="AO41" s="74">
        <v>2</v>
      </c>
      <c r="AP41" s="74">
        <v>2</v>
      </c>
      <c r="AQ41" s="74">
        <v>2</v>
      </c>
      <c r="AR41" s="74">
        <v>2</v>
      </c>
      <c r="AS41" s="74">
        <v>2</v>
      </c>
      <c r="AT41" s="74">
        <v>2</v>
      </c>
      <c r="AU41" s="74">
        <v>0</v>
      </c>
      <c r="AV41" s="74">
        <v>0</v>
      </c>
      <c r="AW41" s="143">
        <f t="shared" si="24"/>
        <v>46</v>
      </c>
      <c r="AX41" s="117"/>
      <c r="AY41" s="117"/>
      <c r="AZ41" s="117"/>
      <c r="BA41" s="117"/>
      <c r="BB41" s="117"/>
      <c r="BC41" s="117"/>
      <c r="BD41" s="117"/>
      <c r="BE41" s="117"/>
      <c r="BF41" s="57">
        <f t="shared" si="10"/>
        <v>0</v>
      </c>
    </row>
    <row r="42" spans="1:58" ht="17.25" customHeight="1" thickBot="1">
      <c r="A42" s="214"/>
      <c r="B42" s="212"/>
      <c r="C42" s="208"/>
      <c r="D42" s="34" t="s">
        <v>18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85">
        <v>0</v>
      </c>
      <c r="V42" s="115">
        <f t="shared" si="18"/>
        <v>0</v>
      </c>
      <c r="W42" s="116"/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143">
        <f t="shared" si="24"/>
        <v>0</v>
      </c>
      <c r="AX42" s="117"/>
      <c r="AY42" s="117"/>
      <c r="AZ42" s="117"/>
      <c r="BA42" s="117"/>
      <c r="BB42" s="117"/>
      <c r="BC42" s="117"/>
      <c r="BD42" s="117"/>
      <c r="BE42" s="117"/>
      <c r="BF42" s="57">
        <f t="shared" si="10"/>
        <v>0</v>
      </c>
    </row>
    <row r="43" spans="1:58" ht="18" customHeight="1" thickBot="1">
      <c r="A43" s="214"/>
      <c r="B43" s="211" t="s">
        <v>65</v>
      </c>
      <c r="C43" s="207" t="s">
        <v>134</v>
      </c>
      <c r="D43" s="34" t="s">
        <v>17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85">
        <v>0</v>
      </c>
      <c r="V43" s="115">
        <f t="shared" si="18"/>
        <v>0</v>
      </c>
      <c r="W43" s="116"/>
      <c r="X43" s="74">
        <v>2</v>
      </c>
      <c r="Y43" s="74">
        <v>2</v>
      </c>
      <c r="Z43" s="74">
        <v>2</v>
      </c>
      <c r="AA43" s="74">
        <v>2</v>
      </c>
      <c r="AB43" s="74">
        <v>2</v>
      </c>
      <c r="AC43" s="74">
        <v>2</v>
      </c>
      <c r="AD43" s="74">
        <v>2</v>
      </c>
      <c r="AE43" s="74">
        <v>2</v>
      </c>
      <c r="AF43" s="74">
        <v>2</v>
      </c>
      <c r="AG43" s="74">
        <v>2</v>
      </c>
      <c r="AH43" s="74">
        <v>2</v>
      </c>
      <c r="AI43" s="74">
        <v>2</v>
      </c>
      <c r="AJ43" s="74">
        <v>2</v>
      </c>
      <c r="AK43" s="74">
        <v>2</v>
      </c>
      <c r="AL43" s="74">
        <v>2</v>
      </c>
      <c r="AM43" s="74">
        <v>2</v>
      </c>
      <c r="AN43" s="74">
        <v>2</v>
      </c>
      <c r="AO43" s="74">
        <v>2</v>
      </c>
      <c r="AP43" s="74">
        <v>2</v>
      </c>
      <c r="AQ43" s="74">
        <v>2</v>
      </c>
      <c r="AR43" s="74">
        <v>2</v>
      </c>
      <c r="AS43" s="74">
        <v>2</v>
      </c>
      <c r="AT43" s="74">
        <v>2</v>
      </c>
      <c r="AU43" s="74">
        <v>0</v>
      </c>
      <c r="AV43" s="74">
        <v>0</v>
      </c>
      <c r="AW43" s="143">
        <f t="shared" si="24"/>
        <v>46</v>
      </c>
      <c r="AX43" s="117"/>
      <c r="AY43" s="117"/>
      <c r="AZ43" s="117"/>
      <c r="BA43" s="117"/>
      <c r="BB43" s="117"/>
      <c r="BC43" s="117"/>
      <c r="BD43" s="117"/>
      <c r="BE43" s="117"/>
      <c r="BF43" s="57">
        <f t="shared" si="10"/>
        <v>0</v>
      </c>
    </row>
    <row r="44" spans="1:58" ht="18.75" customHeight="1" thickBot="1">
      <c r="A44" s="214"/>
      <c r="B44" s="212"/>
      <c r="C44" s="208"/>
      <c r="D44" s="34" t="s">
        <v>18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85">
        <v>0</v>
      </c>
      <c r="V44" s="115">
        <f t="shared" si="18"/>
        <v>0</v>
      </c>
      <c r="W44" s="116"/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143">
        <f t="shared" si="24"/>
        <v>0</v>
      </c>
      <c r="AX44" s="117"/>
      <c r="AY44" s="117"/>
      <c r="AZ44" s="117"/>
      <c r="BA44" s="117"/>
      <c r="BB44" s="117"/>
      <c r="BC44" s="117"/>
      <c r="BD44" s="117"/>
      <c r="BE44" s="117"/>
      <c r="BF44" s="57">
        <f t="shared" si="10"/>
        <v>0</v>
      </c>
    </row>
    <row r="45" spans="1:58" ht="16.5" thickBot="1">
      <c r="A45" s="214"/>
      <c r="B45" s="229" t="s">
        <v>54</v>
      </c>
      <c r="C45" s="234" t="s">
        <v>28</v>
      </c>
      <c r="D45" s="71" t="s">
        <v>17</v>
      </c>
      <c r="E45" s="72">
        <f>E47</f>
        <v>26</v>
      </c>
      <c r="F45" s="72">
        <f t="shared" ref="F45:S45" si="25">F47</f>
        <v>22</v>
      </c>
      <c r="G45" s="72">
        <f t="shared" si="25"/>
        <v>26</v>
      </c>
      <c r="H45" s="72">
        <f t="shared" si="25"/>
        <v>20</v>
      </c>
      <c r="I45" s="72">
        <f t="shared" si="25"/>
        <v>24</v>
      </c>
      <c r="J45" s="72">
        <f t="shared" si="25"/>
        <v>22</v>
      </c>
      <c r="K45" s="72">
        <f t="shared" si="25"/>
        <v>24</v>
      </c>
      <c r="L45" s="72">
        <f t="shared" si="25"/>
        <v>22</v>
      </c>
      <c r="M45" s="72">
        <f t="shared" si="25"/>
        <v>24</v>
      </c>
      <c r="N45" s="72">
        <f t="shared" si="25"/>
        <v>24</v>
      </c>
      <c r="O45" s="72">
        <f t="shared" si="25"/>
        <v>24</v>
      </c>
      <c r="P45" s="72">
        <f t="shared" si="25"/>
        <v>24</v>
      </c>
      <c r="Q45" s="72">
        <f t="shared" si="25"/>
        <v>26</v>
      </c>
      <c r="R45" s="72">
        <f t="shared" si="25"/>
        <v>24</v>
      </c>
      <c r="S45" s="72">
        <f t="shared" si="25"/>
        <v>26</v>
      </c>
      <c r="T45" s="72">
        <f>T47</f>
        <v>22</v>
      </c>
      <c r="U45" s="72">
        <f>U47</f>
        <v>24</v>
      </c>
      <c r="V45" s="115">
        <f>SUM(E45:U45)</f>
        <v>404</v>
      </c>
      <c r="W45" s="116"/>
      <c r="X45" s="73">
        <f>X47</f>
        <v>24</v>
      </c>
      <c r="Y45" s="73">
        <f t="shared" ref="Y45:AQ45" si="26">Y47</f>
        <v>24</v>
      </c>
      <c r="Z45" s="73">
        <f t="shared" si="26"/>
        <v>24</v>
      </c>
      <c r="AA45" s="73">
        <f t="shared" si="26"/>
        <v>24</v>
      </c>
      <c r="AB45" s="73">
        <f t="shared" si="26"/>
        <v>24</v>
      </c>
      <c r="AC45" s="73">
        <f t="shared" si="26"/>
        <v>24</v>
      </c>
      <c r="AD45" s="73">
        <f t="shared" si="26"/>
        <v>24</v>
      </c>
      <c r="AE45" s="73">
        <f t="shared" si="26"/>
        <v>24</v>
      </c>
      <c r="AF45" s="73">
        <f t="shared" si="26"/>
        <v>20</v>
      </c>
      <c r="AG45" s="73">
        <f t="shared" si="26"/>
        <v>26</v>
      </c>
      <c r="AH45" s="73">
        <f t="shared" si="26"/>
        <v>24</v>
      </c>
      <c r="AI45" s="73">
        <f t="shared" si="26"/>
        <v>20</v>
      </c>
      <c r="AJ45" s="73">
        <f t="shared" si="26"/>
        <v>24</v>
      </c>
      <c r="AK45" s="73">
        <f t="shared" si="26"/>
        <v>26</v>
      </c>
      <c r="AL45" s="73">
        <f t="shared" si="26"/>
        <v>24</v>
      </c>
      <c r="AM45" s="73">
        <f t="shared" si="26"/>
        <v>26</v>
      </c>
      <c r="AN45" s="73">
        <f t="shared" si="26"/>
        <v>26</v>
      </c>
      <c r="AO45" s="73">
        <f t="shared" si="26"/>
        <v>26</v>
      </c>
      <c r="AP45" s="73">
        <f t="shared" si="26"/>
        <v>24</v>
      </c>
      <c r="AQ45" s="73">
        <f t="shared" si="26"/>
        <v>26</v>
      </c>
      <c r="AR45" s="73">
        <f t="shared" ref="AR45:AV45" si="27">AR47</f>
        <v>26</v>
      </c>
      <c r="AS45" s="73">
        <f t="shared" ref="AS45" si="28">AS47</f>
        <v>26</v>
      </c>
      <c r="AT45" s="73">
        <f t="shared" si="27"/>
        <v>24</v>
      </c>
      <c r="AU45" s="73">
        <f t="shared" si="27"/>
        <v>34</v>
      </c>
      <c r="AV45" s="73">
        <f t="shared" si="27"/>
        <v>18</v>
      </c>
      <c r="AW45" s="143">
        <f t="shared" ref="AW45:AW50" si="29">SUM(Y45:AV45)+X45</f>
        <v>612</v>
      </c>
      <c r="AX45" s="117"/>
      <c r="AY45" s="117"/>
      <c r="AZ45" s="117"/>
      <c r="BA45" s="117"/>
      <c r="BB45" s="117"/>
      <c r="BC45" s="117"/>
      <c r="BD45" s="117"/>
      <c r="BE45" s="117"/>
      <c r="BF45" s="57">
        <f t="shared" si="10"/>
        <v>422</v>
      </c>
    </row>
    <row r="46" spans="1:58" ht="16.5" thickBot="1">
      <c r="A46" s="214"/>
      <c r="B46" s="230"/>
      <c r="C46" s="235"/>
      <c r="D46" s="71" t="s">
        <v>18</v>
      </c>
      <c r="E46" s="72">
        <f>E48</f>
        <v>0</v>
      </c>
      <c r="F46" s="72">
        <f t="shared" ref="F46:U46" si="30">F48</f>
        <v>0</v>
      </c>
      <c r="G46" s="72">
        <f t="shared" si="30"/>
        <v>0</v>
      </c>
      <c r="H46" s="72">
        <f t="shared" si="30"/>
        <v>0</v>
      </c>
      <c r="I46" s="72">
        <f t="shared" si="30"/>
        <v>2</v>
      </c>
      <c r="J46" s="72">
        <f t="shared" si="30"/>
        <v>0</v>
      </c>
      <c r="K46" s="72">
        <f t="shared" si="30"/>
        <v>2</v>
      </c>
      <c r="L46" s="72">
        <f t="shared" si="30"/>
        <v>0</v>
      </c>
      <c r="M46" s="72">
        <f t="shared" si="30"/>
        <v>2</v>
      </c>
      <c r="N46" s="72">
        <f t="shared" si="30"/>
        <v>0</v>
      </c>
      <c r="O46" s="72">
        <f t="shared" si="30"/>
        <v>2</v>
      </c>
      <c r="P46" s="72">
        <f t="shared" si="30"/>
        <v>0</v>
      </c>
      <c r="Q46" s="72">
        <f t="shared" si="30"/>
        <v>0</v>
      </c>
      <c r="R46" s="72">
        <f t="shared" si="30"/>
        <v>0</v>
      </c>
      <c r="S46" s="72">
        <f t="shared" si="30"/>
        <v>0</v>
      </c>
      <c r="T46" s="72">
        <f t="shared" si="30"/>
        <v>0</v>
      </c>
      <c r="U46" s="72">
        <f t="shared" si="30"/>
        <v>0</v>
      </c>
      <c r="V46" s="115">
        <f t="shared" si="18"/>
        <v>8</v>
      </c>
      <c r="W46" s="116"/>
      <c r="X46" s="73">
        <f>X48</f>
        <v>2</v>
      </c>
      <c r="Y46" s="73">
        <f>Y48</f>
        <v>2</v>
      </c>
      <c r="Z46" s="73">
        <f t="shared" ref="Z46:AQ46" si="31">Z48</f>
        <v>2</v>
      </c>
      <c r="AA46" s="73">
        <f t="shared" si="31"/>
        <v>2</v>
      </c>
      <c r="AB46" s="73">
        <f t="shared" si="31"/>
        <v>2</v>
      </c>
      <c r="AC46" s="73">
        <f t="shared" si="31"/>
        <v>2</v>
      </c>
      <c r="AD46" s="73">
        <f t="shared" si="31"/>
        <v>2</v>
      </c>
      <c r="AE46" s="73">
        <f t="shared" si="31"/>
        <v>2</v>
      </c>
      <c r="AF46" s="73">
        <f t="shared" si="31"/>
        <v>6</v>
      </c>
      <c r="AG46" s="73">
        <f t="shared" si="31"/>
        <v>0</v>
      </c>
      <c r="AH46" s="73">
        <f t="shared" si="31"/>
        <v>2</v>
      </c>
      <c r="AI46" s="73">
        <f t="shared" si="31"/>
        <v>6</v>
      </c>
      <c r="AJ46" s="73">
        <f t="shared" si="31"/>
        <v>2</v>
      </c>
      <c r="AK46" s="73">
        <f t="shared" si="31"/>
        <v>0</v>
      </c>
      <c r="AL46" s="73">
        <f t="shared" si="31"/>
        <v>2</v>
      </c>
      <c r="AM46" s="73">
        <f t="shared" si="31"/>
        <v>0</v>
      </c>
      <c r="AN46" s="73">
        <f t="shared" si="31"/>
        <v>0</v>
      </c>
      <c r="AO46" s="73">
        <f t="shared" si="31"/>
        <v>0</v>
      </c>
      <c r="AP46" s="73">
        <f t="shared" si="31"/>
        <v>2</v>
      </c>
      <c r="AQ46" s="73">
        <f t="shared" si="31"/>
        <v>0</v>
      </c>
      <c r="AR46" s="73">
        <f t="shared" ref="AR46:AU46" si="32">AR48</f>
        <v>0</v>
      </c>
      <c r="AS46" s="73">
        <f t="shared" ref="AS46" si="33">AS48</f>
        <v>0</v>
      </c>
      <c r="AT46" s="73">
        <f t="shared" si="32"/>
        <v>2</v>
      </c>
      <c r="AU46" s="73">
        <f t="shared" si="32"/>
        <v>2</v>
      </c>
      <c r="AV46" s="73">
        <v>0</v>
      </c>
      <c r="AW46" s="143">
        <f t="shared" si="29"/>
        <v>40</v>
      </c>
      <c r="AX46" s="117"/>
      <c r="AY46" s="117"/>
      <c r="AZ46" s="117"/>
      <c r="BA46" s="117"/>
      <c r="BB46" s="117"/>
      <c r="BC46" s="117"/>
      <c r="BD46" s="117"/>
      <c r="BE46" s="117"/>
      <c r="BF46" s="57">
        <f t="shared" si="10"/>
        <v>8</v>
      </c>
    </row>
    <row r="47" spans="1:58" ht="16.5" thickBot="1">
      <c r="A47" s="214"/>
      <c r="B47" s="229" t="s">
        <v>46</v>
      </c>
      <c r="C47" s="234" t="s">
        <v>59</v>
      </c>
      <c r="D47" s="71" t="s">
        <v>17</v>
      </c>
      <c r="E47" s="72">
        <f>E49+E51+E53+E55+E57+E59+E61+E77+E63+E65+E67+E69+E71+E73+E75</f>
        <v>26</v>
      </c>
      <c r="F47" s="72">
        <f t="shared" ref="F47:U47" si="34">F49+F51+F53+F55+F57+F59+F61+F77+F63+F65+F67+F69+F71+F73+F75</f>
        <v>22</v>
      </c>
      <c r="G47" s="72">
        <f t="shared" si="34"/>
        <v>26</v>
      </c>
      <c r="H47" s="72">
        <f t="shared" si="34"/>
        <v>20</v>
      </c>
      <c r="I47" s="72">
        <f t="shared" si="34"/>
        <v>24</v>
      </c>
      <c r="J47" s="72">
        <f t="shared" si="34"/>
        <v>22</v>
      </c>
      <c r="K47" s="72">
        <f t="shared" si="34"/>
        <v>24</v>
      </c>
      <c r="L47" s="72">
        <f t="shared" si="34"/>
        <v>22</v>
      </c>
      <c r="M47" s="72">
        <f t="shared" si="34"/>
        <v>24</v>
      </c>
      <c r="N47" s="72">
        <f t="shared" si="34"/>
        <v>24</v>
      </c>
      <c r="O47" s="72">
        <f t="shared" si="34"/>
        <v>24</v>
      </c>
      <c r="P47" s="72">
        <f t="shared" si="34"/>
        <v>24</v>
      </c>
      <c r="Q47" s="72">
        <f t="shared" si="34"/>
        <v>26</v>
      </c>
      <c r="R47" s="72">
        <f t="shared" si="34"/>
        <v>24</v>
      </c>
      <c r="S47" s="72">
        <f t="shared" si="34"/>
        <v>26</v>
      </c>
      <c r="T47" s="72">
        <f t="shared" si="34"/>
        <v>22</v>
      </c>
      <c r="U47" s="72">
        <f t="shared" si="34"/>
        <v>24</v>
      </c>
      <c r="V47" s="115">
        <f t="shared" si="18"/>
        <v>404</v>
      </c>
      <c r="W47" s="116"/>
      <c r="X47" s="73">
        <f>X49+X51+X53+X55+X57+X59+X61+X77+X63+X65+X67+X69+X71+X73+X75</f>
        <v>24</v>
      </c>
      <c r="Y47" s="73">
        <f t="shared" ref="Y47:AS47" si="35">Y49+Y51+Y53+Y55+Y57+Y59+Y61+Y77+Y63+Y65+Y67+Y69+Y71+Y73+Y75</f>
        <v>24</v>
      </c>
      <c r="Z47" s="73">
        <f t="shared" si="35"/>
        <v>24</v>
      </c>
      <c r="AA47" s="73">
        <f t="shared" si="35"/>
        <v>24</v>
      </c>
      <c r="AB47" s="73">
        <f t="shared" si="35"/>
        <v>24</v>
      </c>
      <c r="AC47" s="73">
        <f t="shared" si="35"/>
        <v>24</v>
      </c>
      <c r="AD47" s="73">
        <f t="shared" si="35"/>
        <v>24</v>
      </c>
      <c r="AE47" s="73">
        <f t="shared" si="35"/>
        <v>24</v>
      </c>
      <c r="AF47" s="73">
        <f t="shared" si="35"/>
        <v>20</v>
      </c>
      <c r="AG47" s="73">
        <f t="shared" si="35"/>
        <v>26</v>
      </c>
      <c r="AH47" s="73">
        <f t="shared" si="35"/>
        <v>24</v>
      </c>
      <c r="AI47" s="73">
        <f t="shared" si="35"/>
        <v>20</v>
      </c>
      <c r="AJ47" s="73">
        <f t="shared" si="35"/>
        <v>24</v>
      </c>
      <c r="AK47" s="73">
        <f t="shared" si="35"/>
        <v>26</v>
      </c>
      <c r="AL47" s="73">
        <f t="shared" si="35"/>
        <v>24</v>
      </c>
      <c r="AM47" s="73">
        <f t="shared" si="35"/>
        <v>26</v>
      </c>
      <c r="AN47" s="73">
        <f t="shared" si="35"/>
        <v>26</v>
      </c>
      <c r="AO47" s="73">
        <f t="shared" si="35"/>
        <v>26</v>
      </c>
      <c r="AP47" s="73">
        <f t="shared" si="35"/>
        <v>24</v>
      </c>
      <c r="AQ47" s="73">
        <f t="shared" si="35"/>
        <v>26</v>
      </c>
      <c r="AR47" s="73">
        <f t="shared" si="35"/>
        <v>26</v>
      </c>
      <c r="AS47" s="73">
        <f t="shared" si="35"/>
        <v>26</v>
      </c>
      <c r="AT47" s="73">
        <f>AT49+AT51+AT53+AT55+AT57+AT59+AT61+AT77+AT63+AT65+AT67+AT69+AT71+AT73+AT75</f>
        <v>24</v>
      </c>
      <c r="AU47" s="73">
        <f>AU49+AU51+AU53+AU55+AU57+AU59+AU61+AU77+AU63+AU65+AU67+AU69+AU71+AU73+AU75</f>
        <v>34</v>
      </c>
      <c r="AV47" s="73">
        <f>AV49+AV51+AV53+AV55+AV57+AV59+AV61+AV77+AV63+AV65+AV67+AV69+AV71+AV73+AV75</f>
        <v>18</v>
      </c>
      <c r="AW47" s="143">
        <f t="shared" si="29"/>
        <v>612</v>
      </c>
      <c r="AX47" s="117"/>
      <c r="AY47" s="117"/>
      <c r="AZ47" s="117"/>
      <c r="BA47" s="117"/>
      <c r="BB47" s="117"/>
      <c r="BC47" s="117"/>
      <c r="BD47" s="117"/>
      <c r="BE47" s="117"/>
      <c r="BF47" s="57">
        <f t="shared" si="10"/>
        <v>422</v>
      </c>
    </row>
    <row r="48" spans="1:58" ht="16.5" thickBot="1">
      <c r="A48" s="214"/>
      <c r="B48" s="230"/>
      <c r="C48" s="235"/>
      <c r="D48" s="71" t="s">
        <v>18</v>
      </c>
      <c r="E48" s="72">
        <f>E50+E52+E54+E56+E58+E60+E62+E78+E64+E66+E68+E70+E72+E74+E76</f>
        <v>0</v>
      </c>
      <c r="F48" s="72">
        <f t="shared" ref="F48:U48" si="36">F50+F52+F54+F56+F58+F60+F62+F78+F64+F66+F68+F70+F72+F74+F76</f>
        <v>0</v>
      </c>
      <c r="G48" s="72">
        <f t="shared" si="36"/>
        <v>0</v>
      </c>
      <c r="H48" s="72">
        <f t="shared" si="36"/>
        <v>0</v>
      </c>
      <c r="I48" s="72">
        <f t="shared" si="36"/>
        <v>2</v>
      </c>
      <c r="J48" s="72">
        <f t="shared" si="36"/>
        <v>0</v>
      </c>
      <c r="K48" s="72">
        <f t="shared" si="36"/>
        <v>2</v>
      </c>
      <c r="L48" s="72">
        <f t="shared" si="36"/>
        <v>0</v>
      </c>
      <c r="M48" s="72">
        <f t="shared" si="36"/>
        <v>2</v>
      </c>
      <c r="N48" s="72">
        <f t="shared" si="36"/>
        <v>0</v>
      </c>
      <c r="O48" s="72">
        <f t="shared" si="36"/>
        <v>2</v>
      </c>
      <c r="P48" s="72">
        <f t="shared" si="36"/>
        <v>0</v>
      </c>
      <c r="Q48" s="72">
        <f t="shared" si="36"/>
        <v>0</v>
      </c>
      <c r="R48" s="72">
        <f t="shared" si="36"/>
        <v>0</v>
      </c>
      <c r="S48" s="72">
        <f t="shared" si="36"/>
        <v>0</v>
      </c>
      <c r="T48" s="72">
        <f t="shared" si="36"/>
        <v>0</v>
      </c>
      <c r="U48" s="72">
        <f t="shared" si="36"/>
        <v>0</v>
      </c>
      <c r="V48" s="115">
        <f t="shared" si="18"/>
        <v>8</v>
      </c>
      <c r="W48" s="116"/>
      <c r="X48" s="73">
        <f>X50+X52+X54+X56+X58+X60+X62+X64+X66+X68+X70+X72+X74+X76+X78</f>
        <v>2</v>
      </c>
      <c r="Y48" s="73">
        <f t="shared" ref="Y48:AV48" si="37">Y50+Y52+Y54+Y56+Y58+Y60+Y62+Y64+Y66+Y68+Y70+Y72+Y74+Y76+Y78</f>
        <v>2</v>
      </c>
      <c r="Z48" s="73">
        <f t="shared" si="37"/>
        <v>2</v>
      </c>
      <c r="AA48" s="73">
        <f t="shared" si="37"/>
        <v>2</v>
      </c>
      <c r="AB48" s="73">
        <f t="shared" si="37"/>
        <v>2</v>
      </c>
      <c r="AC48" s="73">
        <f t="shared" si="37"/>
        <v>2</v>
      </c>
      <c r="AD48" s="73">
        <f t="shared" si="37"/>
        <v>2</v>
      </c>
      <c r="AE48" s="73">
        <f t="shared" si="37"/>
        <v>2</v>
      </c>
      <c r="AF48" s="73">
        <f t="shared" si="37"/>
        <v>6</v>
      </c>
      <c r="AG48" s="73">
        <f t="shared" si="37"/>
        <v>0</v>
      </c>
      <c r="AH48" s="73">
        <f t="shared" si="37"/>
        <v>2</v>
      </c>
      <c r="AI48" s="73">
        <f t="shared" si="37"/>
        <v>6</v>
      </c>
      <c r="AJ48" s="73">
        <f t="shared" si="37"/>
        <v>2</v>
      </c>
      <c r="AK48" s="73">
        <f t="shared" si="37"/>
        <v>0</v>
      </c>
      <c r="AL48" s="73">
        <f t="shared" si="37"/>
        <v>2</v>
      </c>
      <c r="AM48" s="73">
        <f t="shared" si="37"/>
        <v>0</v>
      </c>
      <c r="AN48" s="73">
        <f t="shared" si="37"/>
        <v>0</v>
      </c>
      <c r="AO48" s="73">
        <f t="shared" si="37"/>
        <v>0</v>
      </c>
      <c r="AP48" s="73">
        <f t="shared" si="37"/>
        <v>2</v>
      </c>
      <c r="AQ48" s="73">
        <f t="shared" si="37"/>
        <v>0</v>
      </c>
      <c r="AR48" s="73">
        <f t="shared" si="37"/>
        <v>0</v>
      </c>
      <c r="AS48" s="73">
        <f>AS50+AS52+AS54+AS56+AS58+AS60+AS62+AS64+AS66+AS68+AS70+AS72+AS74+AS76+AS78</f>
        <v>0</v>
      </c>
      <c r="AT48" s="73">
        <f>AT50+AT52+AT54+AT56+AT58+AT60+AT62+AT64+AT66+AT68+AT70+AT72+AT74+AT76+AT78</f>
        <v>2</v>
      </c>
      <c r="AU48" s="73">
        <f t="shared" si="37"/>
        <v>2</v>
      </c>
      <c r="AV48" s="73">
        <f t="shared" si="37"/>
        <v>0</v>
      </c>
      <c r="AW48" s="143">
        <f t="shared" si="29"/>
        <v>40</v>
      </c>
      <c r="AX48" s="117"/>
      <c r="AY48" s="117"/>
      <c r="AZ48" s="117"/>
      <c r="BA48" s="117"/>
      <c r="BB48" s="117"/>
      <c r="BC48" s="117"/>
      <c r="BD48" s="117"/>
      <c r="BE48" s="117"/>
      <c r="BF48" s="57">
        <f t="shared" si="10"/>
        <v>8</v>
      </c>
    </row>
    <row r="49" spans="1:58" ht="16.5" thickBot="1">
      <c r="A49" s="214"/>
      <c r="B49" s="211" t="s">
        <v>39</v>
      </c>
      <c r="C49" s="207" t="s">
        <v>171</v>
      </c>
      <c r="D49" s="34" t="s">
        <v>17</v>
      </c>
      <c r="E49" s="69">
        <v>4</v>
      </c>
      <c r="F49" s="69">
        <v>6</v>
      </c>
      <c r="G49" s="69">
        <v>4</v>
      </c>
      <c r="H49" s="69">
        <v>6</v>
      </c>
      <c r="I49" s="69">
        <v>4</v>
      </c>
      <c r="J49" s="69">
        <v>6</v>
      </c>
      <c r="K49" s="69">
        <v>4</v>
      </c>
      <c r="L49" s="69">
        <v>6</v>
      </c>
      <c r="M49" s="69">
        <v>4</v>
      </c>
      <c r="N49" s="69">
        <v>6</v>
      </c>
      <c r="O49" s="69">
        <v>4</v>
      </c>
      <c r="P49" s="69">
        <v>6</v>
      </c>
      <c r="Q49" s="69">
        <v>4</v>
      </c>
      <c r="R49" s="69">
        <v>6</v>
      </c>
      <c r="S49" s="69">
        <v>4</v>
      </c>
      <c r="T49" s="69">
        <v>4</v>
      </c>
      <c r="U49" s="85">
        <v>12</v>
      </c>
      <c r="V49" s="115">
        <f t="shared" si="18"/>
        <v>90</v>
      </c>
      <c r="W49" s="116"/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143">
        <f t="shared" si="29"/>
        <v>0</v>
      </c>
      <c r="AX49" s="117"/>
      <c r="AY49" s="117"/>
      <c r="AZ49" s="117"/>
      <c r="BA49" s="117"/>
      <c r="BB49" s="117"/>
      <c r="BC49" s="117"/>
      <c r="BD49" s="117"/>
      <c r="BE49" s="117"/>
      <c r="BF49" s="57">
        <f t="shared" si="10"/>
        <v>90</v>
      </c>
    </row>
    <row r="50" spans="1:58" ht="16.5" thickBot="1">
      <c r="A50" s="214"/>
      <c r="B50" s="212"/>
      <c r="C50" s="208"/>
      <c r="D50" s="34" t="s">
        <v>18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2</v>
      </c>
      <c r="N50" s="69">
        <v>0</v>
      </c>
      <c r="O50" s="69">
        <v>2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85">
        <v>0</v>
      </c>
      <c r="V50" s="115">
        <f t="shared" si="18"/>
        <v>4</v>
      </c>
      <c r="W50" s="116"/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143">
        <f t="shared" si="29"/>
        <v>0</v>
      </c>
      <c r="AX50" s="117"/>
      <c r="AY50" s="117"/>
      <c r="AZ50" s="117"/>
      <c r="BA50" s="117"/>
      <c r="BB50" s="117"/>
      <c r="BC50" s="117"/>
      <c r="BD50" s="117"/>
      <c r="BE50" s="117"/>
      <c r="BF50" s="57">
        <f t="shared" si="10"/>
        <v>4</v>
      </c>
    </row>
    <row r="51" spans="1:58" ht="16.5" thickBot="1">
      <c r="A51" s="214"/>
      <c r="B51" s="211" t="s">
        <v>58</v>
      </c>
      <c r="C51" s="207" t="s">
        <v>132</v>
      </c>
      <c r="D51" s="34" t="s">
        <v>17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85">
        <v>0</v>
      </c>
      <c r="V51" s="115">
        <f t="shared" si="18"/>
        <v>0</v>
      </c>
      <c r="W51" s="116"/>
      <c r="X51" s="74">
        <v>4</v>
      </c>
      <c r="Y51" s="74">
        <v>2</v>
      </c>
      <c r="Z51" s="74">
        <v>4</v>
      </c>
      <c r="AA51" s="74">
        <v>2</v>
      </c>
      <c r="AB51" s="74">
        <v>4</v>
      </c>
      <c r="AC51" s="74">
        <v>2</v>
      </c>
      <c r="AD51" s="74">
        <v>4</v>
      </c>
      <c r="AE51" s="74">
        <v>2</v>
      </c>
      <c r="AF51" s="74">
        <v>4</v>
      </c>
      <c r="AG51" s="74">
        <v>4</v>
      </c>
      <c r="AH51" s="74">
        <v>4</v>
      </c>
      <c r="AI51" s="74">
        <v>2</v>
      </c>
      <c r="AJ51" s="74">
        <v>4</v>
      </c>
      <c r="AK51" s="74">
        <v>4</v>
      </c>
      <c r="AL51" s="74">
        <v>4</v>
      </c>
      <c r="AM51" s="74">
        <v>2</v>
      </c>
      <c r="AN51" s="74">
        <v>2</v>
      </c>
      <c r="AO51" s="74">
        <v>2</v>
      </c>
      <c r="AP51" s="74">
        <v>2</v>
      </c>
      <c r="AQ51" s="74">
        <v>2</v>
      </c>
      <c r="AR51" s="74">
        <v>0</v>
      </c>
      <c r="AS51" s="74">
        <v>4</v>
      </c>
      <c r="AT51" s="74">
        <v>2</v>
      </c>
      <c r="AU51" s="74">
        <v>4</v>
      </c>
      <c r="AV51" s="103">
        <v>12</v>
      </c>
      <c r="AW51" s="143">
        <f t="shared" ref="AW51:AW78" si="38">SUM(Y51:AV51)+X51</f>
        <v>82</v>
      </c>
      <c r="AX51" s="117"/>
      <c r="AY51" s="117"/>
      <c r="AZ51" s="117"/>
      <c r="BA51" s="117"/>
      <c r="BB51" s="117"/>
      <c r="BC51" s="117"/>
      <c r="BD51" s="117"/>
      <c r="BE51" s="117"/>
      <c r="BF51" s="57">
        <f t="shared" si="10"/>
        <v>12</v>
      </c>
    </row>
    <row r="52" spans="1:58" ht="16.5" thickBot="1">
      <c r="A52" s="214"/>
      <c r="B52" s="212"/>
      <c r="C52" s="208"/>
      <c r="D52" s="34" t="s">
        <v>18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85">
        <v>0</v>
      </c>
      <c r="V52" s="115">
        <f t="shared" si="18"/>
        <v>0</v>
      </c>
      <c r="W52" s="116"/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2</v>
      </c>
      <c r="AF52" s="74">
        <v>0</v>
      </c>
      <c r="AG52" s="74">
        <v>0</v>
      </c>
      <c r="AH52" s="74">
        <v>0</v>
      </c>
      <c r="AI52" s="74">
        <v>2</v>
      </c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v>0</v>
      </c>
      <c r="AU52" s="74">
        <v>0</v>
      </c>
      <c r="AV52" s="74">
        <v>0</v>
      </c>
      <c r="AW52" s="143">
        <f>SUM(Y52:AV52)+X52</f>
        <v>4</v>
      </c>
      <c r="AX52" s="117"/>
      <c r="AY52" s="117"/>
      <c r="AZ52" s="117"/>
      <c r="BA52" s="117"/>
      <c r="BB52" s="117"/>
      <c r="BC52" s="117"/>
      <c r="BD52" s="117"/>
      <c r="BE52" s="117"/>
      <c r="BF52" s="57">
        <f t="shared" si="10"/>
        <v>0</v>
      </c>
    </row>
    <row r="53" spans="1:58" ht="16.5" thickBot="1">
      <c r="A53" s="214"/>
      <c r="B53" s="236" t="s">
        <v>40</v>
      </c>
      <c r="C53" s="207" t="s">
        <v>133</v>
      </c>
      <c r="D53" s="34" t="s">
        <v>17</v>
      </c>
      <c r="E53" s="69">
        <v>6</v>
      </c>
      <c r="F53" s="69">
        <v>4</v>
      </c>
      <c r="G53" s="69">
        <v>6</v>
      </c>
      <c r="H53" s="69">
        <v>2</v>
      </c>
      <c r="I53" s="69">
        <v>4</v>
      </c>
      <c r="J53" s="69">
        <v>4</v>
      </c>
      <c r="K53" s="69">
        <v>4</v>
      </c>
      <c r="L53" s="69">
        <v>4</v>
      </c>
      <c r="M53" s="69">
        <v>4</v>
      </c>
      <c r="N53" s="69">
        <v>6</v>
      </c>
      <c r="O53" s="69">
        <v>4</v>
      </c>
      <c r="P53" s="69">
        <v>6</v>
      </c>
      <c r="Q53" s="69">
        <v>6</v>
      </c>
      <c r="R53" s="69">
        <v>6</v>
      </c>
      <c r="S53" s="69">
        <v>8</v>
      </c>
      <c r="T53" s="69">
        <v>4</v>
      </c>
      <c r="U53" s="85">
        <v>0</v>
      </c>
      <c r="V53" s="115">
        <f t="shared" ref="V53:V54" si="39">SUM(E53:U53)</f>
        <v>78</v>
      </c>
      <c r="W53" s="116"/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v>0</v>
      </c>
      <c r="AU53" s="74">
        <v>0</v>
      </c>
      <c r="AV53" s="74">
        <v>0</v>
      </c>
      <c r="AW53" s="143">
        <f t="shared" si="38"/>
        <v>0</v>
      </c>
      <c r="AX53" s="117"/>
      <c r="AY53" s="117"/>
      <c r="AZ53" s="117"/>
      <c r="BA53" s="117"/>
      <c r="BB53" s="117"/>
      <c r="BC53" s="117"/>
      <c r="BD53" s="117"/>
      <c r="BE53" s="117"/>
      <c r="BF53" s="57">
        <f t="shared" si="10"/>
        <v>78</v>
      </c>
    </row>
    <row r="54" spans="1:58" ht="16.5" thickBot="1">
      <c r="A54" s="214"/>
      <c r="B54" s="251"/>
      <c r="C54" s="208"/>
      <c r="D54" s="34" t="s">
        <v>18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85">
        <v>0</v>
      </c>
      <c r="V54" s="115">
        <f t="shared" si="39"/>
        <v>0</v>
      </c>
      <c r="W54" s="116"/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v>0</v>
      </c>
      <c r="AU54" s="74">
        <v>0</v>
      </c>
      <c r="AV54" s="74">
        <v>0</v>
      </c>
      <c r="AW54" s="143">
        <f>SUM(Y54:AV54)+X54</f>
        <v>0</v>
      </c>
      <c r="AX54" s="117"/>
      <c r="AY54" s="117"/>
      <c r="AZ54" s="117"/>
      <c r="BA54" s="117"/>
      <c r="BB54" s="117"/>
      <c r="BC54" s="117"/>
      <c r="BD54" s="117"/>
      <c r="BE54" s="117"/>
      <c r="BF54" s="57">
        <f t="shared" si="10"/>
        <v>0</v>
      </c>
    </row>
    <row r="55" spans="1:58" ht="16.5" thickBot="1">
      <c r="A55" s="214"/>
      <c r="B55" s="211" t="s">
        <v>41</v>
      </c>
      <c r="C55" s="207" t="s">
        <v>172</v>
      </c>
      <c r="D55" s="34" t="s">
        <v>17</v>
      </c>
      <c r="E55" s="69">
        <v>6</v>
      </c>
      <c r="F55" s="69">
        <v>6</v>
      </c>
      <c r="G55" s="69">
        <v>6</v>
      </c>
      <c r="H55" s="69">
        <v>6</v>
      </c>
      <c r="I55" s="69">
        <v>6</v>
      </c>
      <c r="J55" s="69">
        <v>6</v>
      </c>
      <c r="K55" s="69">
        <v>6</v>
      </c>
      <c r="L55" s="69">
        <v>6</v>
      </c>
      <c r="M55" s="69">
        <v>6</v>
      </c>
      <c r="N55" s="69">
        <v>6</v>
      </c>
      <c r="O55" s="69">
        <v>6</v>
      </c>
      <c r="P55" s="69">
        <v>6</v>
      </c>
      <c r="Q55" s="69">
        <v>6</v>
      </c>
      <c r="R55" s="69">
        <v>6</v>
      </c>
      <c r="S55" s="69">
        <v>6</v>
      </c>
      <c r="T55" s="69">
        <v>6</v>
      </c>
      <c r="U55" s="85">
        <v>0</v>
      </c>
      <c r="V55" s="115">
        <f t="shared" ref="V55:V58" si="40">SUM(E55:U55)</f>
        <v>96</v>
      </c>
      <c r="W55" s="116"/>
      <c r="X55" s="74">
        <v>2</v>
      </c>
      <c r="Y55" s="74">
        <v>4</v>
      </c>
      <c r="Z55" s="74">
        <v>2</v>
      </c>
      <c r="AA55" s="74">
        <v>4</v>
      </c>
      <c r="AB55" s="74">
        <v>4</v>
      </c>
      <c r="AC55" s="74">
        <v>4</v>
      </c>
      <c r="AD55" s="74">
        <v>2</v>
      </c>
      <c r="AE55" s="74">
        <v>4</v>
      </c>
      <c r="AF55" s="74">
        <v>2</v>
      </c>
      <c r="AG55" s="74">
        <v>4</v>
      </c>
      <c r="AH55" s="74">
        <v>2</v>
      </c>
      <c r="AI55" s="74">
        <v>4</v>
      </c>
      <c r="AJ55" s="74">
        <v>2</v>
      </c>
      <c r="AK55" s="74">
        <v>4</v>
      </c>
      <c r="AL55" s="74">
        <v>2</v>
      </c>
      <c r="AM55" s="74">
        <v>4</v>
      </c>
      <c r="AN55" s="74">
        <v>2</v>
      </c>
      <c r="AO55" s="74">
        <v>4</v>
      </c>
      <c r="AP55" s="74">
        <v>2</v>
      </c>
      <c r="AQ55" s="74">
        <v>4</v>
      </c>
      <c r="AR55" s="74">
        <v>2</v>
      </c>
      <c r="AS55" s="74">
        <v>4</v>
      </c>
      <c r="AT55" s="74">
        <v>2</v>
      </c>
      <c r="AU55" s="103">
        <v>12</v>
      </c>
      <c r="AV55" s="74">
        <v>0</v>
      </c>
      <c r="AW55" s="143">
        <f t="shared" si="38"/>
        <v>82</v>
      </c>
      <c r="AX55" s="117"/>
      <c r="AY55" s="117"/>
      <c r="AZ55" s="117"/>
      <c r="BA55" s="117"/>
      <c r="BB55" s="117"/>
      <c r="BC55" s="117"/>
      <c r="BD55" s="117"/>
      <c r="BE55" s="117"/>
      <c r="BF55" s="57">
        <f t="shared" si="10"/>
        <v>96</v>
      </c>
    </row>
    <row r="56" spans="1:58" ht="16.5" thickBot="1">
      <c r="A56" s="214"/>
      <c r="B56" s="212"/>
      <c r="C56" s="208"/>
      <c r="D56" s="34" t="s">
        <v>18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85">
        <v>0</v>
      </c>
      <c r="V56" s="115">
        <f t="shared" si="40"/>
        <v>0</v>
      </c>
      <c r="W56" s="116"/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2</v>
      </c>
      <c r="AE56" s="74">
        <v>0</v>
      </c>
      <c r="AF56" s="74">
        <v>2</v>
      </c>
      <c r="AG56" s="74">
        <v>0</v>
      </c>
      <c r="AH56" s="74">
        <v>2</v>
      </c>
      <c r="AI56" s="74">
        <v>0</v>
      </c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v>0</v>
      </c>
      <c r="AU56" s="74">
        <v>2</v>
      </c>
      <c r="AV56" s="74">
        <v>0</v>
      </c>
      <c r="AW56" s="143">
        <f>SUM(Y56:AV56)+X56</f>
        <v>8</v>
      </c>
      <c r="AX56" s="117"/>
      <c r="AY56" s="117"/>
      <c r="AZ56" s="117"/>
      <c r="BA56" s="117"/>
      <c r="BB56" s="117"/>
      <c r="BC56" s="117"/>
      <c r="BD56" s="117"/>
      <c r="BE56" s="117"/>
      <c r="BF56" s="57">
        <f t="shared" si="10"/>
        <v>0</v>
      </c>
    </row>
    <row r="57" spans="1:58" ht="16.5" thickBot="1">
      <c r="A57" s="214"/>
      <c r="B57" s="211" t="s">
        <v>114</v>
      </c>
      <c r="C57" s="207" t="s">
        <v>173</v>
      </c>
      <c r="D57" s="34" t="s">
        <v>17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85">
        <v>0</v>
      </c>
      <c r="V57" s="115">
        <f t="shared" si="40"/>
        <v>0</v>
      </c>
      <c r="W57" s="116"/>
      <c r="X57" s="74">
        <v>2</v>
      </c>
      <c r="Y57" s="74">
        <v>2</v>
      </c>
      <c r="Z57" s="74">
        <v>2</v>
      </c>
      <c r="AA57" s="74">
        <v>2</v>
      </c>
      <c r="AB57" s="74">
        <v>2</v>
      </c>
      <c r="AC57" s="74">
        <v>2</v>
      </c>
      <c r="AD57" s="74">
        <v>2</v>
      </c>
      <c r="AE57" s="74">
        <v>2</v>
      </c>
      <c r="AF57" s="74">
        <v>2</v>
      </c>
      <c r="AG57" s="74">
        <v>2</v>
      </c>
      <c r="AH57" s="74">
        <v>2</v>
      </c>
      <c r="AI57" s="74">
        <v>2</v>
      </c>
      <c r="AJ57" s="74">
        <v>2</v>
      </c>
      <c r="AK57" s="74">
        <v>2</v>
      </c>
      <c r="AL57" s="74">
        <v>2</v>
      </c>
      <c r="AM57" s="74">
        <v>2</v>
      </c>
      <c r="AN57" s="74">
        <v>2</v>
      </c>
      <c r="AO57" s="74">
        <v>2</v>
      </c>
      <c r="AP57" s="74">
        <v>2</v>
      </c>
      <c r="AQ57" s="74">
        <v>2</v>
      </c>
      <c r="AR57" s="74">
        <v>2</v>
      </c>
      <c r="AS57" s="74">
        <v>2</v>
      </c>
      <c r="AT57" s="74">
        <v>2</v>
      </c>
      <c r="AU57" s="74">
        <v>0</v>
      </c>
      <c r="AV57" s="74">
        <v>0</v>
      </c>
      <c r="AW57" s="143">
        <f t="shared" si="38"/>
        <v>46</v>
      </c>
      <c r="AX57" s="117"/>
      <c r="AY57" s="117"/>
      <c r="AZ57" s="117"/>
      <c r="BA57" s="117"/>
      <c r="BB57" s="117"/>
      <c r="BC57" s="117"/>
      <c r="BD57" s="117"/>
      <c r="BE57" s="117"/>
      <c r="BF57" s="57">
        <f t="shared" si="10"/>
        <v>0</v>
      </c>
    </row>
    <row r="58" spans="1:58" ht="16.5" thickBot="1">
      <c r="A58" s="214"/>
      <c r="B58" s="212"/>
      <c r="C58" s="208"/>
      <c r="D58" s="34" t="s">
        <v>18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85">
        <v>0</v>
      </c>
      <c r="V58" s="115">
        <f t="shared" si="40"/>
        <v>0</v>
      </c>
      <c r="W58" s="116"/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2</v>
      </c>
      <c r="AG58" s="74">
        <v>0</v>
      </c>
      <c r="AH58" s="74">
        <v>0</v>
      </c>
      <c r="AI58" s="74">
        <v>2</v>
      </c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v>0</v>
      </c>
      <c r="AU58" s="74">
        <v>0</v>
      </c>
      <c r="AV58" s="74">
        <v>0</v>
      </c>
      <c r="AW58" s="143">
        <f>SUM(Y58:AV58)+X58</f>
        <v>4</v>
      </c>
      <c r="AX58" s="117"/>
      <c r="AY58" s="117"/>
      <c r="AZ58" s="117"/>
      <c r="BA58" s="117"/>
      <c r="BB58" s="117"/>
      <c r="BC58" s="117"/>
      <c r="BD58" s="117"/>
      <c r="BE58" s="117"/>
      <c r="BF58" s="57">
        <f t="shared" si="10"/>
        <v>0</v>
      </c>
    </row>
    <row r="59" spans="1:58" ht="16.5" thickBot="1">
      <c r="A59" s="214"/>
      <c r="B59" s="211" t="s">
        <v>135</v>
      </c>
      <c r="C59" s="207" t="s">
        <v>202</v>
      </c>
      <c r="D59" s="34" t="s">
        <v>17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85">
        <v>0</v>
      </c>
      <c r="V59" s="115">
        <f t="shared" ref="V59:V87" si="41">SUM(E59:U59)</f>
        <v>0</v>
      </c>
      <c r="W59" s="116"/>
      <c r="X59" s="74">
        <v>4</v>
      </c>
      <c r="Y59" s="74">
        <v>2</v>
      </c>
      <c r="Z59" s="74">
        <v>4</v>
      </c>
      <c r="AA59" s="74">
        <v>2</v>
      </c>
      <c r="AB59" s="74">
        <v>2</v>
      </c>
      <c r="AC59" s="74">
        <v>2</v>
      </c>
      <c r="AD59" s="74">
        <v>4</v>
      </c>
      <c r="AE59" s="74">
        <v>2</v>
      </c>
      <c r="AF59" s="74">
        <v>4</v>
      </c>
      <c r="AG59" s="74">
        <v>2</v>
      </c>
      <c r="AH59" s="74">
        <v>4</v>
      </c>
      <c r="AI59" s="74">
        <v>2</v>
      </c>
      <c r="AJ59" s="74">
        <v>4</v>
      </c>
      <c r="AK59" s="74">
        <v>2</v>
      </c>
      <c r="AL59" s="74">
        <v>2</v>
      </c>
      <c r="AM59" s="74">
        <v>2</v>
      </c>
      <c r="AN59" s="74">
        <v>6</v>
      </c>
      <c r="AO59" s="74">
        <v>2</v>
      </c>
      <c r="AP59" s="74">
        <v>4</v>
      </c>
      <c r="AQ59" s="74">
        <v>2</v>
      </c>
      <c r="AR59" s="74">
        <v>4</v>
      </c>
      <c r="AS59" s="74">
        <v>2</v>
      </c>
      <c r="AT59" s="74">
        <v>2</v>
      </c>
      <c r="AU59" s="74">
        <v>2</v>
      </c>
      <c r="AV59" s="74">
        <v>0</v>
      </c>
      <c r="AW59" s="143">
        <f t="shared" si="38"/>
        <v>68</v>
      </c>
      <c r="AX59" s="117"/>
      <c r="AY59" s="117"/>
      <c r="AZ59" s="117"/>
      <c r="BA59" s="117"/>
      <c r="BB59" s="117"/>
      <c r="BC59" s="117"/>
      <c r="BD59" s="117"/>
      <c r="BE59" s="117"/>
      <c r="BF59" s="57">
        <f t="shared" si="10"/>
        <v>0</v>
      </c>
    </row>
    <row r="60" spans="1:58" ht="16.5" thickBot="1">
      <c r="A60" s="214"/>
      <c r="B60" s="212"/>
      <c r="C60" s="208"/>
      <c r="D60" s="34" t="s">
        <v>18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85">
        <v>0</v>
      </c>
      <c r="V60" s="115">
        <f t="shared" si="41"/>
        <v>0</v>
      </c>
      <c r="W60" s="116"/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v>0</v>
      </c>
      <c r="AU60" s="74">
        <v>0</v>
      </c>
      <c r="AV60" s="74">
        <v>0</v>
      </c>
      <c r="AW60" s="143">
        <f>SUM(Y60:AV60)+X60</f>
        <v>0</v>
      </c>
      <c r="AX60" s="117"/>
      <c r="AY60" s="117"/>
      <c r="AZ60" s="117"/>
      <c r="BA60" s="117"/>
      <c r="BB60" s="117"/>
      <c r="BC60" s="117"/>
      <c r="BD60" s="117"/>
      <c r="BE60" s="117"/>
      <c r="BF60" s="57">
        <f t="shared" si="10"/>
        <v>0</v>
      </c>
    </row>
    <row r="61" spans="1:58" ht="16.5" thickBot="1">
      <c r="A61" s="214"/>
      <c r="B61" s="211" t="s">
        <v>136</v>
      </c>
      <c r="C61" s="207" t="s">
        <v>174</v>
      </c>
      <c r="D61" s="34" t="s">
        <v>17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85">
        <v>0</v>
      </c>
      <c r="V61" s="115">
        <f t="shared" si="41"/>
        <v>0</v>
      </c>
      <c r="W61" s="116"/>
      <c r="X61" s="74">
        <v>2</v>
      </c>
      <c r="Y61" s="74">
        <v>2</v>
      </c>
      <c r="Z61" s="74">
        <v>2</v>
      </c>
      <c r="AA61" s="74">
        <v>2</v>
      </c>
      <c r="AB61" s="74">
        <v>2</v>
      </c>
      <c r="AC61" s="74">
        <v>2</v>
      </c>
      <c r="AD61" s="74">
        <v>2</v>
      </c>
      <c r="AE61" s="74">
        <v>2</v>
      </c>
      <c r="AF61" s="74">
        <v>2</v>
      </c>
      <c r="AG61" s="74">
        <v>2</v>
      </c>
      <c r="AH61" s="74">
        <v>2</v>
      </c>
      <c r="AI61" s="74">
        <v>2</v>
      </c>
      <c r="AJ61" s="74">
        <v>2</v>
      </c>
      <c r="AK61" s="74">
        <v>2</v>
      </c>
      <c r="AL61" s="74">
        <v>2</v>
      </c>
      <c r="AM61" s="74">
        <v>2</v>
      </c>
      <c r="AN61" s="74">
        <v>2</v>
      </c>
      <c r="AO61" s="74">
        <v>2</v>
      </c>
      <c r="AP61" s="74">
        <v>2</v>
      </c>
      <c r="AQ61" s="74">
        <v>2</v>
      </c>
      <c r="AR61" s="74">
        <v>2</v>
      </c>
      <c r="AS61" s="74">
        <v>2</v>
      </c>
      <c r="AT61" s="74">
        <v>2</v>
      </c>
      <c r="AU61" s="74">
        <v>0</v>
      </c>
      <c r="AV61" s="74">
        <v>0</v>
      </c>
      <c r="AW61" s="143">
        <f t="shared" si="38"/>
        <v>46</v>
      </c>
      <c r="AX61" s="117"/>
      <c r="AY61" s="117"/>
      <c r="AZ61" s="117"/>
      <c r="BA61" s="117"/>
      <c r="BB61" s="117"/>
      <c r="BC61" s="117"/>
      <c r="BD61" s="117"/>
      <c r="BE61" s="117"/>
      <c r="BF61" s="57">
        <f t="shared" si="10"/>
        <v>0</v>
      </c>
    </row>
    <row r="62" spans="1:58" ht="16.5" thickBot="1">
      <c r="A62" s="214"/>
      <c r="B62" s="212"/>
      <c r="C62" s="208"/>
      <c r="D62" s="34" t="s">
        <v>18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85">
        <v>0</v>
      </c>
      <c r="V62" s="115">
        <f t="shared" si="41"/>
        <v>0</v>
      </c>
      <c r="W62" s="116"/>
      <c r="X62" s="74">
        <v>0</v>
      </c>
      <c r="Y62" s="74">
        <v>0</v>
      </c>
      <c r="Z62" s="74">
        <v>0</v>
      </c>
      <c r="AA62" s="74">
        <v>0</v>
      </c>
      <c r="AB62" s="74">
        <v>2</v>
      </c>
      <c r="AC62" s="74">
        <v>0</v>
      </c>
      <c r="AD62" s="74">
        <v>0</v>
      </c>
      <c r="AE62" s="74">
        <v>0</v>
      </c>
      <c r="AF62" s="74">
        <v>2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74">
        <v>0</v>
      </c>
      <c r="AQ62" s="74">
        <v>0</v>
      </c>
      <c r="AR62" s="74">
        <v>0</v>
      </c>
      <c r="AS62" s="74">
        <v>0</v>
      </c>
      <c r="AT62" s="74">
        <v>0</v>
      </c>
      <c r="AU62" s="74">
        <v>0</v>
      </c>
      <c r="AV62" s="74">
        <v>0</v>
      </c>
      <c r="AW62" s="143">
        <f>SUM(Y62:AV62)+X62</f>
        <v>4</v>
      </c>
      <c r="AX62" s="117"/>
      <c r="AY62" s="117"/>
      <c r="AZ62" s="117"/>
      <c r="BA62" s="117"/>
      <c r="BB62" s="117"/>
      <c r="BC62" s="117"/>
      <c r="BD62" s="117"/>
      <c r="BE62" s="117"/>
      <c r="BF62" s="57">
        <f t="shared" si="10"/>
        <v>0</v>
      </c>
    </row>
    <row r="63" spans="1:58" ht="16.5" thickBot="1">
      <c r="A63" s="228"/>
      <c r="B63" s="211" t="s">
        <v>51</v>
      </c>
      <c r="C63" s="255" t="s">
        <v>175</v>
      </c>
      <c r="D63" s="34" t="s">
        <v>17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85">
        <v>0</v>
      </c>
      <c r="V63" s="115">
        <f t="shared" si="41"/>
        <v>0</v>
      </c>
      <c r="W63" s="116"/>
      <c r="X63" s="74">
        <v>2</v>
      </c>
      <c r="Y63" s="74">
        <v>4</v>
      </c>
      <c r="Z63" s="74">
        <v>2</v>
      </c>
      <c r="AA63" s="74">
        <v>4</v>
      </c>
      <c r="AB63" s="74">
        <v>2</v>
      </c>
      <c r="AC63" s="74">
        <v>4</v>
      </c>
      <c r="AD63" s="74">
        <v>2</v>
      </c>
      <c r="AE63" s="74">
        <v>4</v>
      </c>
      <c r="AF63" s="74">
        <v>2</v>
      </c>
      <c r="AG63" s="74">
        <v>4</v>
      </c>
      <c r="AH63" s="74">
        <v>2</v>
      </c>
      <c r="AI63" s="74">
        <v>2</v>
      </c>
      <c r="AJ63" s="74">
        <v>2</v>
      </c>
      <c r="AK63" s="74">
        <v>4</v>
      </c>
      <c r="AL63" s="74">
        <v>2</v>
      </c>
      <c r="AM63" s="74">
        <v>4</v>
      </c>
      <c r="AN63" s="74">
        <v>2</v>
      </c>
      <c r="AO63" s="74">
        <v>4</v>
      </c>
      <c r="AP63" s="74">
        <v>2</v>
      </c>
      <c r="AQ63" s="74">
        <v>4</v>
      </c>
      <c r="AR63" s="74">
        <v>2</v>
      </c>
      <c r="AS63" s="74">
        <v>4</v>
      </c>
      <c r="AT63" s="74">
        <v>4</v>
      </c>
      <c r="AU63" s="103">
        <v>12</v>
      </c>
      <c r="AV63" s="74">
        <v>0</v>
      </c>
      <c r="AW63" s="143">
        <f t="shared" si="38"/>
        <v>80</v>
      </c>
      <c r="AX63" s="117"/>
      <c r="AY63" s="117"/>
      <c r="AZ63" s="117"/>
      <c r="BA63" s="117"/>
      <c r="BB63" s="117"/>
      <c r="BC63" s="117"/>
      <c r="BD63" s="117"/>
      <c r="BE63" s="117"/>
      <c r="BF63" s="57"/>
    </row>
    <row r="64" spans="1:58" ht="16.5" thickBot="1">
      <c r="A64" s="228"/>
      <c r="B64" s="231"/>
      <c r="C64" s="256"/>
      <c r="D64" s="34" t="s">
        <v>18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85">
        <v>0</v>
      </c>
      <c r="V64" s="115">
        <f t="shared" si="41"/>
        <v>0</v>
      </c>
      <c r="W64" s="116"/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74">
        <v>0</v>
      </c>
      <c r="AI64" s="74">
        <v>0</v>
      </c>
      <c r="AJ64" s="74">
        <v>2</v>
      </c>
      <c r="AK64" s="74">
        <v>0</v>
      </c>
      <c r="AL64" s="74">
        <v>2</v>
      </c>
      <c r="AM64" s="74">
        <v>0</v>
      </c>
      <c r="AN64" s="74">
        <v>0</v>
      </c>
      <c r="AO64" s="74">
        <v>0</v>
      </c>
      <c r="AP64" s="74">
        <v>2</v>
      </c>
      <c r="AQ64" s="74">
        <v>0</v>
      </c>
      <c r="AR64" s="74">
        <v>0</v>
      </c>
      <c r="AS64" s="74">
        <v>0</v>
      </c>
      <c r="AT64" s="74">
        <v>2</v>
      </c>
      <c r="AU64" s="74">
        <v>0</v>
      </c>
      <c r="AV64" s="74">
        <v>0</v>
      </c>
      <c r="AW64" s="143">
        <f t="shared" si="38"/>
        <v>8</v>
      </c>
      <c r="AX64" s="117"/>
      <c r="AY64" s="117"/>
      <c r="AZ64" s="117"/>
      <c r="BA64" s="117"/>
      <c r="BB64" s="117"/>
      <c r="BC64" s="117"/>
      <c r="BD64" s="117"/>
      <c r="BE64" s="117"/>
      <c r="BF64" s="57"/>
    </row>
    <row r="65" spans="1:58" ht="16.5" thickBot="1">
      <c r="A65" s="228"/>
      <c r="B65" s="232" t="s">
        <v>137</v>
      </c>
      <c r="C65" s="207" t="s">
        <v>176</v>
      </c>
      <c r="D65" s="34" t="s">
        <v>17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85">
        <v>0</v>
      </c>
      <c r="V65" s="115">
        <f t="shared" si="41"/>
        <v>0</v>
      </c>
      <c r="W65" s="116"/>
      <c r="X65" s="74">
        <v>2</v>
      </c>
      <c r="Y65" s="74">
        <v>2</v>
      </c>
      <c r="Z65" s="74">
        <v>2</v>
      </c>
      <c r="AA65" s="74">
        <v>2</v>
      </c>
      <c r="AB65" s="74">
        <v>2</v>
      </c>
      <c r="AC65" s="74">
        <v>2</v>
      </c>
      <c r="AD65" s="74">
        <v>2</v>
      </c>
      <c r="AE65" s="74">
        <v>2</v>
      </c>
      <c r="AF65" s="74">
        <v>2</v>
      </c>
      <c r="AG65" s="74">
        <v>2</v>
      </c>
      <c r="AH65" s="74">
        <v>2</v>
      </c>
      <c r="AI65" s="74">
        <v>2</v>
      </c>
      <c r="AJ65" s="74">
        <v>2</v>
      </c>
      <c r="AK65" s="74">
        <v>2</v>
      </c>
      <c r="AL65" s="74">
        <v>2</v>
      </c>
      <c r="AM65" s="74">
        <v>2</v>
      </c>
      <c r="AN65" s="74">
        <v>2</v>
      </c>
      <c r="AO65" s="74">
        <v>2</v>
      </c>
      <c r="AP65" s="74">
        <v>2</v>
      </c>
      <c r="AQ65" s="74">
        <v>2</v>
      </c>
      <c r="AR65" s="74">
        <v>2</v>
      </c>
      <c r="AS65" s="74">
        <v>2</v>
      </c>
      <c r="AT65" s="74">
        <v>2</v>
      </c>
      <c r="AU65" s="74">
        <v>0</v>
      </c>
      <c r="AV65" s="74">
        <v>0</v>
      </c>
      <c r="AW65" s="143">
        <f t="shared" si="38"/>
        <v>46</v>
      </c>
      <c r="AX65" s="117"/>
      <c r="AY65" s="117"/>
      <c r="AZ65" s="117"/>
      <c r="BA65" s="117"/>
      <c r="BB65" s="117"/>
      <c r="BC65" s="117"/>
      <c r="BD65" s="117"/>
      <c r="BE65" s="117"/>
      <c r="BF65" s="57"/>
    </row>
    <row r="66" spans="1:58" ht="16.5" thickBot="1">
      <c r="A66" s="228"/>
      <c r="B66" s="233"/>
      <c r="C66" s="208"/>
      <c r="D66" s="34" t="s">
        <v>18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85">
        <v>0</v>
      </c>
      <c r="V66" s="115">
        <f t="shared" si="41"/>
        <v>0</v>
      </c>
      <c r="W66" s="116"/>
      <c r="X66" s="74">
        <v>0</v>
      </c>
      <c r="Y66" s="74">
        <v>0</v>
      </c>
      <c r="Z66" s="74">
        <v>0</v>
      </c>
      <c r="AA66" s="74">
        <v>2</v>
      </c>
      <c r="AB66" s="74">
        <v>0</v>
      </c>
      <c r="AC66" s="74">
        <v>2</v>
      </c>
      <c r="AD66" s="74">
        <v>0</v>
      </c>
      <c r="AE66" s="74">
        <v>0</v>
      </c>
      <c r="AF66" s="74">
        <v>0</v>
      </c>
      <c r="AG66" s="74"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4">
        <v>0</v>
      </c>
      <c r="AN66" s="74">
        <v>0</v>
      </c>
      <c r="AO66" s="74">
        <v>0</v>
      </c>
      <c r="AP66" s="74">
        <v>0</v>
      </c>
      <c r="AQ66" s="74">
        <v>0</v>
      </c>
      <c r="AR66" s="74">
        <v>0</v>
      </c>
      <c r="AS66" s="74">
        <v>0</v>
      </c>
      <c r="AT66" s="74">
        <v>0</v>
      </c>
      <c r="AU66" s="74">
        <v>0</v>
      </c>
      <c r="AV66" s="74">
        <v>0</v>
      </c>
      <c r="AW66" s="143">
        <f t="shared" si="38"/>
        <v>4</v>
      </c>
      <c r="AX66" s="117"/>
      <c r="AY66" s="117"/>
      <c r="AZ66" s="117"/>
      <c r="BA66" s="117"/>
      <c r="BB66" s="117"/>
      <c r="BC66" s="117"/>
      <c r="BD66" s="117"/>
      <c r="BE66" s="117"/>
      <c r="BF66" s="57"/>
    </row>
    <row r="67" spans="1:58" ht="16.5" thickBot="1">
      <c r="A67" s="228"/>
      <c r="B67" s="232" t="s">
        <v>66</v>
      </c>
      <c r="C67" s="253" t="s">
        <v>177</v>
      </c>
      <c r="D67" s="34" t="s">
        <v>17</v>
      </c>
      <c r="E67" s="69">
        <v>4</v>
      </c>
      <c r="F67" s="69">
        <v>2</v>
      </c>
      <c r="G67" s="69">
        <v>4</v>
      </c>
      <c r="H67" s="69">
        <v>2</v>
      </c>
      <c r="I67" s="69">
        <v>4</v>
      </c>
      <c r="J67" s="69">
        <v>2</v>
      </c>
      <c r="K67" s="69">
        <v>4</v>
      </c>
      <c r="L67" s="69">
        <v>2</v>
      </c>
      <c r="M67" s="69">
        <v>4</v>
      </c>
      <c r="N67" s="69">
        <v>2</v>
      </c>
      <c r="O67" s="69">
        <v>4</v>
      </c>
      <c r="P67" s="69">
        <v>2</v>
      </c>
      <c r="Q67" s="69">
        <v>4</v>
      </c>
      <c r="R67" s="69">
        <v>2</v>
      </c>
      <c r="S67" s="69">
        <v>2</v>
      </c>
      <c r="T67" s="69">
        <v>4</v>
      </c>
      <c r="U67" s="85">
        <v>12</v>
      </c>
      <c r="V67" s="115">
        <f t="shared" si="41"/>
        <v>60</v>
      </c>
      <c r="W67" s="116"/>
      <c r="X67" s="74">
        <v>0</v>
      </c>
      <c r="Y67" s="74">
        <v>0</v>
      </c>
      <c r="Z67" s="74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4">
        <v>0</v>
      </c>
      <c r="AN67" s="74">
        <v>0</v>
      </c>
      <c r="AO67" s="74">
        <v>0</v>
      </c>
      <c r="AP67" s="74">
        <v>0</v>
      </c>
      <c r="AQ67" s="74">
        <v>0</v>
      </c>
      <c r="AR67" s="74">
        <v>0</v>
      </c>
      <c r="AS67" s="74">
        <v>0</v>
      </c>
      <c r="AT67" s="74">
        <v>0</v>
      </c>
      <c r="AU67" s="74">
        <v>0</v>
      </c>
      <c r="AV67" s="74">
        <v>0</v>
      </c>
      <c r="AW67" s="143">
        <f t="shared" si="38"/>
        <v>0</v>
      </c>
      <c r="AX67" s="117"/>
      <c r="AY67" s="117"/>
      <c r="AZ67" s="117"/>
      <c r="BA67" s="117"/>
      <c r="BB67" s="117"/>
      <c r="BC67" s="117"/>
      <c r="BD67" s="117"/>
      <c r="BE67" s="117"/>
      <c r="BF67" s="57"/>
    </row>
    <row r="68" spans="1:58" ht="16.5" thickBot="1">
      <c r="A68" s="228"/>
      <c r="B68" s="233"/>
      <c r="C68" s="254"/>
      <c r="D68" s="34" t="s">
        <v>18</v>
      </c>
      <c r="E68" s="69">
        <v>0</v>
      </c>
      <c r="F68" s="69">
        <v>0</v>
      </c>
      <c r="G68" s="69">
        <v>0</v>
      </c>
      <c r="H68" s="69">
        <v>0</v>
      </c>
      <c r="I68" s="69">
        <v>2</v>
      </c>
      <c r="J68" s="69">
        <v>0</v>
      </c>
      <c r="K68" s="69">
        <v>2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85">
        <v>0</v>
      </c>
      <c r="V68" s="115">
        <f t="shared" si="41"/>
        <v>4</v>
      </c>
      <c r="W68" s="116"/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4">
        <v>0</v>
      </c>
      <c r="AN68" s="74">
        <v>0</v>
      </c>
      <c r="AO68" s="74">
        <v>0</v>
      </c>
      <c r="AP68" s="74">
        <v>0</v>
      </c>
      <c r="AQ68" s="74">
        <v>0</v>
      </c>
      <c r="AR68" s="74">
        <v>0</v>
      </c>
      <c r="AS68" s="74">
        <v>0</v>
      </c>
      <c r="AT68" s="74">
        <v>0</v>
      </c>
      <c r="AU68" s="74">
        <v>0</v>
      </c>
      <c r="AV68" s="74">
        <v>0</v>
      </c>
      <c r="AW68" s="143">
        <f t="shared" si="38"/>
        <v>0</v>
      </c>
      <c r="AX68" s="117"/>
      <c r="AY68" s="117"/>
      <c r="AZ68" s="117"/>
      <c r="BA68" s="117"/>
      <c r="BB68" s="117"/>
      <c r="BC68" s="117"/>
      <c r="BD68" s="117"/>
      <c r="BE68" s="117"/>
      <c r="BF68" s="57"/>
    </row>
    <row r="69" spans="1:58" ht="16.5" thickBot="1">
      <c r="A69" s="228"/>
      <c r="B69" s="257" t="s">
        <v>138</v>
      </c>
      <c r="C69" s="253" t="s">
        <v>178</v>
      </c>
      <c r="D69" s="34" t="s">
        <v>17</v>
      </c>
      <c r="E69" s="69">
        <v>4</v>
      </c>
      <c r="F69" s="69">
        <v>2</v>
      </c>
      <c r="G69" s="69">
        <v>4</v>
      </c>
      <c r="H69" s="69">
        <v>2</v>
      </c>
      <c r="I69" s="69">
        <v>4</v>
      </c>
      <c r="J69" s="69">
        <v>2</v>
      </c>
      <c r="K69" s="69">
        <v>4</v>
      </c>
      <c r="L69" s="69">
        <v>2</v>
      </c>
      <c r="M69" s="69">
        <v>4</v>
      </c>
      <c r="N69" s="69">
        <v>2</v>
      </c>
      <c r="O69" s="69">
        <v>4</v>
      </c>
      <c r="P69" s="69">
        <v>2</v>
      </c>
      <c r="Q69" s="69">
        <v>4</v>
      </c>
      <c r="R69" s="69">
        <v>2</v>
      </c>
      <c r="S69" s="69">
        <v>4</v>
      </c>
      <c r="T69" s="69">
        <v>2</v>
      </c>
      <c r="U69" s="85">
        <v>0</v>
      </c>
      <c r="V69" s="115">
        <f t="shared" si="41"/>
        <v>48</v>
      </c>
      <c r="W69" s="116"/>
      <c r="X69" s="74">
        <v>0</v>
      </c>
      <c r="Y69" s="74">
        <v>0</v>
      </c>
      <c r="Z69" s="74">
        <v>0</v>
      </c>
      <c r="AA69" s="74">
        <v>0</v>
      </c>
      <c r="AB69" s="74">
        <v>0</v>
      </c>
      <c r="AC69" s="74">
        <v>0</v>
      </c>
      <c r="AD69" s="74">
        <v>0</v>
      </c>
      <c r="AE69" s="74">
        <v>0</v>
      </c>
      <c r="AF69" s="74">
        <v>0</v>
      </c>
      <c r="AG69" s="74"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4">
        <v>0</v>
      </c>
      <c r="AN69" s="74">
        <v>0</v>
      </c>
      <c r="AO69" s="74">
        <v>0</v>
      </c>
      <c r="AP69" s="74">
        <v>0</v>
      </c>
      <c r="AQ69" s="74">
        <v>0</v>
      </c>
      <c r="AR69" s="74">
        <v>0</v>
      </c>
      <c r="AS69" s="74">
        <v>0</v>
      </c>
      <c r="AT69" s="74">
        <v>0</v>
      </c>
      <c r="AU69" s="74">
        <v>0</v>
      </c>
      <c r="AV69" s="74">
        <v>0</v>
      </c>
      <c r="AW69" s="143">
        <f t="shared" si="38"/>
        <v>0</v>
      </c>
      <c r="AX69" s="117"/>
      <c r="AY69" s="117"/>
      <c r="AZ69" s="117"/>
      <c r="BA69" s="117"/>
      <c r="BB69" s="117"/>
      <c r="BC69" s="117"/>
      <c r="BD69" s="117"/>
      <c r="BE69" s="117"/>
      <c r="BF69" s="57"/>
    </row>
    <row r="70" spans="1:58" ht="16.5" thickBot="1">
      <c r="A70" s="228"/>
      <c r="B70" s="258"/>
      <c r="C70" s="254"/>
      <c r="D70" s="34" t="s">
        <v>18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85">
        <v>0</v>
      </c>
      <c r="V70" s="115">
        <f t="shared" si="41"/>
        <v>0</v>
      </c>
      <c r="W70" s="116"/>
      <c r="X70" s="74">
        <v>0</v>
      </c>
      <c r="Y70" s="74">
        <v>0</v>
      </c>
      <c r="Z70" s="74">
        <v>0</v>
      </c>
      <c r="AA70" s="74">
        <v>0</v>
      </c>
      <c r="AB70" s="74">
        <v>0</v>
      </c>
      <c r="AC70" s="74">
        <v>0</v>
      </c>
      <c r="AD70" s="74">
        <v>0</v>
      </c>
      <c r="AE70" s="74">
        <v>0</v>
      </c>
      <c r="AF70" s="74">
        <v>0</v>
      </c>
      <c r="AG70" s="74"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4">
        <v>0</v>
      </c>
      <c r="AN70" s="74">
        <v>0</v>
      </c>
      <c r="AO70" s="74">
        <v>0</v>
      </c>
      <c r="AP70" s="74">
        <v>0</v>
      </c>
      <c r="AQ70" s="74">
        <v>0</v>
      </c>
      <c r="AR70" s="74">
        <v>0</v>
      </c>
      <c r="AS70" s="74">
        <v>0</v>
      </c>
      <c r="AT70" s="74">
        <v>0</v>
      </c>
      <c r="AU70" s="74">
        <v>0</v>
      </c>
      <c r="AV70" s="74">
        <v>0</v>
      </c>
      <c r="AW70" s="143">
        <f t="shared" si="38"/>
        <v>0</v>
      </c>
      <c r="AX70" s="117"/>
      <c r="AY70" s="117"/>
      <c r="AZ70" s="117"/>
      <c r="BA70" s="117"/>
      <c r="BB70" s="117"/>
      <c r="BC70" s="117"/>
      <c r="BD70" s="117"/>
      <c r="BE70" s="117"/>
      <c r="BF70" s="57"/>
    </row>
    <row r="71" spans="1:58" ht="16.5" thickBot="1">
      <c r="A71" s="228"/>
      <c r="B71" s="232" t="s">
        <v>88</v>
      </c>
      <c r="C71" s="253" t="s">
        <v>179</v>
      </c>
      <c r="D71" s="34" t="s">
        <v>17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85">
        <v>0</v>
      </c>
      <c r="V71" s="115">
        <f t="shared" si="41"/>
        <v>0</v>
      </c>
      <c r="W71" s="116"/>
      <c r="X71" s="74">
        <v>2</v>
      </c>
      <c r="Y71" s="74">
        <v>2</v>
      </c>
      <c r="Z71" s="74">
        <v>2</v>
      </c>
      <c r="AA71" s="74">
        <v>2</v>
      </c>
      <c r="AB71" s="74">
        <v>2</v>
      </c>
      <c r="AC71" s="74">
        <v>2</v>
      </c>
      <c r="AD71" s="74">
        <v>2</v>
      </c>
      <c r="AE71" s="74">
        <v>2</v>
      </c>
      <c r="AF71" s="74">
        <v>2</v>
      </c>
      <c r="AG71" s="74">
        <v>2</v>
      </c>
      <c r="AH71" s="74">
        <v>2</v>
      </c>
      <c r="AI71" s="74">
        <v>2</v>
      </c>
      <c r="AJ71" s="74">
        <v>2</v>
      </c>
      <c r="AK71" s="74">
        <v>2</v>
      </c>
      <c r="AL71" s="74">
        <v>2</v>
      </c>
      <c r="AM71" s="74">
        <v>2</v>
      </c>
      <c r="AN71" s="74">
        <v>2</v>
      </c>
      <c r="AO71" s="74">
        <v>2</v>
      </c>
      <c r="AP71" s="74">
        <v>2</v>
      </c>
      <c r="AQ71" s="74">
        <v>2</v>
      </c>
      <c r="AR71" s="74">
        <v>2</v>
      </c>
      <c r="AS71" s="74">
        <v>2</v>
      </c>
      <c r="AT71" s="74">
        <v>2</v>
      </c>
      <c r="AU71" s="74">
        <v>0</v>
      </c>
      <c r="AV71" s="74">
        <v>0</v>
      </c>
      <c r="AW71" s="143">
        <f t="shared" si="38"/>
        <v>46</v>
      </c>
      <c r="AX71" s="117"/>
      <c r="AY71" s="117"/>
      <c r="AZ71" s="117"/>
      <c r="BA71" s="117"/>
      <c r="BB71" s="117"/>
      <c r="BC71" s="117"/>
      <c r="BD71" s="117"/>
      <c r="BE71" s="117"/>
      <c r="BF71" s="57"/>
    </row>
    <row r="72" spans="1:58" ht="16.5" thickBot="1">
      <c r="A72" s="228"/>
      <c r="B72" s="233"/>
      <c r="C72" s="254"/>
      <c r="D72" s="34" t="s">
        <v>18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85">
        <v>0</v>
      </c>
      <c r="V72" s="115">
        <f t="shared" si="41"/>
        <v>0</v>
      </c>
      <c r="W72" s="116"/>
      <c r="X72" s="74">
        <v>2</v>
      </c>
      <c r="Y72" s="74">
        <v>2</v>
      </c>
      <c r="Z72" s="74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0</v>
      </c>
      <c r="AF72" s="74">
        <v>0</v>
      </c>
      <c r="AG72" s="74"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4">
        <v>0</v>
      </c>
      <c r="AN72" s="74">
        <v>0</v>
      </c>
      <c r="AO72" s="74">
        <v>0</v>
      </c>
      <c r="AP72" s="74">
        <v>0</v>
      </c>
      <c r="AQ72" s="74">
        <v>0</v>
      </c>
      <c r="AR72" s="74">
        <v>0</v>
      </c>
      <c r="AS72" s="74">
        <v>0</v>
      </c>
      <c r="AT72" s="74">
        <v>0</v>
      </c>
      <c r="AU72" s="74">
        <v>0</v>
      </c>
      <c r="AV72" s="74">
        <v>0</v>
      </c>
      <c r="AW72" s="143">
        <f t="shared" si="38"/>
        <v>4</v>
      </c>
      <c r="AX72" s="117"/>
      <c r="AY72" s="117"/>
      <c r="AZ72" s="117"/>
      <c r="BA72" s="117"/>
      <c r="BB72" s="117"/>
      <c r="BC72" s="117"/>
      <c r="BD72" s="117"/>
      <c r="BE72" s="117"/>
      <c r="BF72" s="57"/>
    </row>
    <row r="73" spans="1:58" ht="16.5" thickBot="1">
      <c r="A73" s="228"/>
      <c r="B73" s="257" t="s">
        <v>139</v>
      </c>
      <c r="C73" s="207" t="s">
        <v>141</v>
      </c>
      <c r="D73" s="34" t="s">
        <v>17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85">
        <v>0</v>
      </c>
      <c r="V73" s="115">
        <f t="shared" si="41"/>
        <v>0</v>
      </c>
      <c r="W73" s="116"/>
      <c r="X73" s="74">
        <v>2</v>
      </c>
      <c r="Y73" s="74">
        <v>2</v>
      </c>
      <c r="Z73" s="74">
        <v>2</v>
      </c>
      <c r="AA73" s="74">
        <v>2</v>
      </c>
      <c r="AB73" s="74">
        <v>2</v>
      </c>
      <c r="AC73" s="74">
        <v>2</v>
      </c>
      <c r="AD73" s="74">
        <v>2</v>
      </c>
      <c r="AE73" s="74">
        <v>2</v>
      </c>
      <c r="AF73" s="74">
        <v>0</v>
      </c>
      <c r="AG73" s="74">
        <v>2</v>
      </c>
      <c r="AH73" s="74">
        <v>2</v>
      </c>
      <c r="AI73" s="74">
        <v>2</v>
      </c>
      <c r="AJ73" s="74">
        <v>2</v>
      </c>
      <c r="AK73" s="74">
        <v>2</v>
      </c>
      <c r="AL73" s="74">
        <v>2</v>
      </c>
      <c r="AM73" s="74">
        <v>2</v>
      </c>
      <c r="AN73" s="74">
        <v>2</v>
      </c>
      <c r="AO73" s="74">
        <v>2</v>
      </c>
      <c r="AP73" s="74">
        <v>2</v>
      </c>
      <c r="AQ73" s="74">
        <v>2</v>
      </c>
      <c r="AR73" s="74">
        <v>2</v>
      </c>
      <c r="AS73" s="74">
        <v>2</v>
      </c>
      <c r="AT73" s="74">
        <v>4</v>
      </c>
      <c r="AU73" s="74">
        <v>0</v>
      </c>
      <c r="AV73" s="74">
        <v>0</v>
      </c>
      <c r="AW73" s="143">
        <f t="shared" si="38"/>
        <v>46</v>
      </c>
      <c r="AX73" s="117"/>
      <c r="AY73" s="117"/>
      <c r="AZ73" s="117"/>
      <c r="BA73" s="117"/>
      <c r="BB73" s="117"/>
      <c r="BC73" s="117"/>
      <c r="BD73" s="117"/>
      <c r="BE73" s="117"/>
      <c r="BF73" s="57"/>
    </row>
    <row r="74" spans="1:58" ht="16.5" thickBot="1">
      <c r="A74" s="228"/>
      <c r="B74" s="252"/>
      <c r="C74" s="208"/>
      <c r="D74" s="34" t="s">
        <v>18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85">
        <v>0</v>
      </c>
      <c r="V74" s="115">
        <f t="shared" si="41"/>
        <v>0</v>
      </c>
      <c r="W74" s="116"/>
      <c r="X74" s="74">
        <v>0</v>
      </c>
      <c r="Y74" s="74">
        <v>0</v>
      </c>
      <c r="Z74" s="74">
        <v>2</v>
      </c>
      <c r="AA74" s="74">
        <v>0</v>
      </c>
      <c r="AB74" s="74">
        <v>0</v>
      </c>
      <c r="AC74" s="74">
        <v>0</v>
      </c>
      <c r="AD74" s="74">
        <v>0</v>
      </c>
      <c r="AE74" s="74">
        <v>0</v>
      </c>
      <c r="AF74" s="74">
        <v>0</v>
      </c>
      <c r="AG74" s="74">
        <v>0</v>
      </c>
      <c r="AH74" s="74">
        <v>0</v>
      </c>
      <c r="AI74" s="74">
        <v>2</v>
      </c>
      <c r="AJ74" s="74">
        <v>0</v>
      </c>
      <c r="AK74" s="74">
        <v>0</v>
      </c>
      <c r="AL74" s="74">
        <v>0</v>
      </c>
      <c r="AM74" s="74">
        <v>0</v>
      </c>
      <c r="AN74" s="74">
        <v>0</v>
      </c>
      <c r="AO74" s="74">
        <v>0</v>
      </c>
      <c r="AP74" s="74">
        <v>0</v>
      </c>
      <c r="AQ74" s="74">
        <v>0</v>
      </c>
      <c r="AR74" s="74">
        <v>0</v>
      </c>
      <c r="AS74" s="74">
        <v>0</v>
      </c>
      <c r="AT74" s="74">
        <v>0</v>
      </c>
      <c r="AU74" s="74">
        <v>0</v>
      </c>
      <c r="AV74" s="74">
        <v>0</v>
      </c>
      <c r="AW74" s="143">
        <f t="shared" si="38"/>
        <v>4</v>
      </c>
      <c r="AX74" s="117"/>
      <c r="AY74" s="117"/>
      <c r="AZ74" s="117"/>
      <c r="BA74" s="117"/>
      <c r="BB74" s="117"/>
      <c r="BC74" s="117"/>
      <c r="BD74" s="117"/>
      <c r="BE74" s="117"/>
      <c r="BF74" s="57"/>
    </row>
    <row r="75" spans="1:58" ht="16.5" thickBot="1">
      <c r="A75" s="228"/>
      <c r="B75" s="252" t="s">
        <v>140</v>
      </c>
      <c r="C75" s="253" t="s">
        <v>180</v>
      </c>
      <c r="D75" s="34" t="s">
        <v>17</v>
      </c>
      <c r="E75" s="69">
        <v>2</v>
      </c>
      <c r="F75" s="69">
        <v>2</v>
      </c>
      <c r="G75" s="69">
        <v>2</v>
      </c>
      <c r="H75" s="69">
        <v>2</v>
      </c>
      <c r="I75" s="69">
        <v>2</v>
      </c>
      <c r="J75" s="69">
        <v>2</v>
      </c>
      <c r="K75" s="69">
        <v>2</v>
      </c>
      <c r="L75" s="69">
        <v>2</v>
      </c>
      <c r="M75" s="69">
        <v>2</v>
      </c>
      <c r="N75" s="69">
        <v>2</v>
      </c>
      <c r="O75" s="69">
        <v>2</v>
      </c>
      <c r="P75" s="69">
        <v>2</v>
      </c>
      <c r="Q75" s="69">
        <v>2</v>
      </c>
      <c r="R75" s="69">
        <v>2</v>
      </c>
      <c r="S75" s="69">
        <v>2</v>
      </c>
      <c r="T75" s="69">
        <v>2</v>
      </c>
      <c r="U75" s="85">
        <v>0</v>
      </c>
      <c r="V75" s="115">
        <f t="shared" si="41"/>
        <v>32</v>
      </c>
      <c r="W75" s="116"/>
      <c r="X75" s="74">
        <v>0</v>
      </c>
      <c r="Y75" s="74">
        <v>0</v>
      </c>
      <c r="Z75" s="74">
        <v>0</v>
      </c>
      <c r="AA75" s="74">
        <v>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4">
        <v>0</v>
      </c>
      <c r="AN75" s="74">
        <v>0</v>
      </c>
      <c r="AO75" s="74">
        <v>0</v>
      </c>
      <c r="AP75" s="74">
        <v>0</v>
      </c>
      <c r="AQ75" s="74">
        <v>0</v>
      </c>
      <c r="AR75" s="74">
        <v>0</v>
      </c>
      <c r="AS75" s="74">
        <v>0</v>
      </c>
      <c r="AT75" s="74">
        <v>0</v>
      </c>
      <c r="AU75" s="74">
        <v>0</v>
      </c>
      <c r="AV75" s="74">
        <v>0</v>
      </c>
      <c r="AW75" s="143">
        <f t="shared" si="38"/>
        <v>0</v>
      </c>
      <c r="AX75" s="117"/>
      <c r="AY75" s="117"/>
      <c r="AZ75" s="117"/>
      <c r="BA75" s="117"/>
      <c r="BB75" s="117"/>
      <c r="BC75" s="117"/>
      <c r="BD75" s="117"/>
      <c r="BE75" s="117"/>
      <c r="BF75" s="57"/>
    </row>
    <row r="76" spans="1:58" ht="16.5" thickBot="1">
      <c r="A76" s="228"/>
      <c r="B76" s="233"/>
      <c r="C76" s="254"/>
      <c r="D76" s="34" t="s">
        <v>18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85">
        <v>0</v>
      </c>
      <c r="V76" s="115">
        <f t="shared" si="41"/>
        <v>0</v>
      </c>
      <c r="W76" s="116"/>
      <c r="X76" s="74">
        <v>0</v>
      </c>
      <c r="Y76" s="74">
        <v>0</v>
      </c>
      <c r="Z76" s="74">
        <v>0</v>
      </c>
      <c r="AA76" s="74">
        <v>0</v>
      </c>
      <c r="AB76" s="74">
        <v>0</v>
      </c>
      <c r="AC76" s="74">
        <v>0</v>
      </c>
      <c r="AD76" s="74">
        <v>0</v>
      </c>
      <c r="AE76" s="74">
        <v>0</v>
      </c>
      <c r="AF76" s="74">
        <v>0</v>
      </c>
      <c r="AG76" s="74"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4">
        <v>0</v>
      </c>
      <c r="AN76" s="74">
        <v>0</v>
      </c>
      <c r="AO76" s="74">
        <v>0</v>
      </c>
      <c r="AP76" s="74">
        <v>0</v>
      </c>
      <c r="AQ76" s="74">
        <v>0</v>
      </c>
      <c r="AR76" s="74">
        <v>0</v>
      </c>
      <c r="AS76" s="74">
        <v>0</v>
      </c>
      <c r="AT76" s="74">
        <v>0</v>
      </c>
      <c r="AU76" s="74">
        <v>0</v>
      </c>
      <c r="AV76" s="74">
        <v>0</v>
      </c>
      <c r="AW76" s="143">
        <f t="shared" si="38"/>
        <v>0</v>
      </c>
      <c r="AX76" s="117"/>
      <c r="AY76" s="117"/>
      <c r="AZ76" s="117"/>
      <c r="BA76" s="117"/>
      <c r="BB76" s="117"/>
      <c r="BC76" s="117"/>
      <c r="BD76" s="117"/>
      <c r="BE76" s="117"/>
      <c r="BF76" s="57"/>
    </row>
    <row r="77" spans="1:58" ht="16.5" thickBot="1">
      <c r="A77" s="214"/>
      <c r="B77" s="231" t="s">
        <v>145</v>
      </c>
      <c r="C77" s="207" t="s">
        <v>181</v>
      </c>
      <c r="D77" s="34" t="s">
        <v>17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85">
        <v>0</v>
      </c>
      <c r="V77" s="115">
        <f t="shared" si="41"/>
        <v>0</v>
      </c>
      <c r="W77" s="116"/>
      <c r="X77" s="74">
        <v>2</v>
      </c>
      <c r="Y77" s="74">
        <v>2</v>
      </c>
      <c r="Z77" s="74">
        <v>2</v>
      </c>
      <c r="AA77" s="74">
        <v>2</v>
      </c>
      <c r="AB77" s="74">
        <v>2</v>
      </c>
      <c r="AC77" s="74">
        <v>2</v>
      </c>
      <c r="AD77" s="74">
        <v>2</v>
      </c>
      <c r="AE77" s="74">
        <v>2</v>
      </c>
      <c r="AF77" s="74">
        <v>0</v>
      </c>
      <c r="AG77" s="74">
        <v>2</v>
      </c>
      <c r="AH77" s="74">
        <v>2</v>
      </c>
      <c r="AI77" s="74">
        <v>0</v>
      </c>
      <c r="AJ77" s="74">
        <v>2</v>
      </c>
      <c r="AK77" s="74">
        <v>2</v>
      </c>
      <c r="AL77" s="74">
        <v>4</v>
      </c>
      <c r="AM77" s="74">
        <v>4</v>
      </c>
      <c r="AN77" s="74">
        <v>4</v>
      </c>
      <c r="AO77" s="74">
        <v>4</v>
      </c>
      <c r="AP77" s="74">
        <v>4</v>
      </c>
      <c r="AQ77" s="74">
        <v>4</v>
      </c>
      <c r="AR77" s="74">
        <v>8</v>
      </c>
      <c r="AS77" s="74">
        <v>2</v>
      </c>
      <c r="AT77" s="74">
        <v>2</v>
      </c>
      <c r="AU77" s="74">
        <v>4</v>
      </c>
      <c r="AV77" s="74">
        <v>6</v>
      </c>
      <c r="AW77" s="143">
        <f t="shared" si="38"/>
        <v>70</v>
      </c>
      <c r="AX77" s="117"/>
      <c r="AY77" s="117"/>
      <c r="AZ77" s="117"/>
      <c r="BA77" s="117"/>
      <c r="BB77" s="117"/>
      <c r="BC77" s="117"/>
      <c r="BD77" s="117"/>
      <c r="BE77" s="117"/>
      <c r="BF77" s="57">
        <f t="shared" si="10"/>
        <v>6</v>
      </c>
    </row>
    <row r="78" spans="1:58" ht="16.5" thickBot="1">
      <c r="A78" s="214"/>
      <c r="B78" s="212"/>
      <c r="C78" s="227"/>
      <c r="D78" s="34" t="s">
        <v>18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85">
        <v>0</v>
      </c>
      <c r="V78" s="115">
        <f t="shared" si="41"/>
        <v>0</v>
      </c>
      <c r="W78" s="116"/>
      <c r="X78" s="74">
        <v>0</v>
      </c>
      <c r="Y78" s="74">
        <v>0</v>
      </c>
      <c r="Z78" s="74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4">
        <v>0</v>
      </c>
      <c r="AN78" s="74">
        <v>0</v>
      </c>
      <c r="AO78" s="74">
        <v>0</v>
      </c>
      <c r="AP78" s="74">
        <v>0</v>
      </c>
      <c r="AQ78" s="74">
        <v>0</v>
      </c>
      <c r="AR78" s="74">
        <v>0</v>
      </c>
      <c r="AS78" s="74">
        <v>0</v>
      </c>
      <c r="AT78" s="74">
        <v>0</v>
      </c>
      <c r="AU78" s="74">
        <v>0</v>
      </c>
      <c r="AV78" s="74">
        <v>0</v>
      </c>
      <c r="AW78" s="143">
        <f t="shared" si="38"/>
        <v>0</v>
      </c>
      <c r="AX78" s="117"/>
      <c r="AY78" s="117"/>
      <c r="AZ78" s="117"/>
      <c r="BA78" s="117"/>
      <c r="BB78" s="117"/>
      <c r="BC78" s="117"/>
      <c r="BD78" s="117"/>
      <c r="BE78" s="117"/>
      <c r="BF78" s="57">
        <f t="shared" si="10"/>
        <v>0</v>
      </c>
    </row>
    <row r="79" spans="1:58" ht="0.75" customHeight="1" thickBot="1">
      <c r="A79" s="214"/>
      <c r="B79" s="247" t="s">
        <v>52</v>
      </c>
      <c r="C79" s="249"/>
      <c r="D79" s="133" t="s">
        <v>17</v>
      </c>
      <c r="E79" s="132">
        <f>E81</f>
        <v>0</v>
      </c>
      <c r="F79" s="132">
        <f t="shared" ref="F79:T79" si="42">F81</f>
        <v>0</v>
      </c>
      <c r="G79" s="132">
        <f t="shared" si="42"/>
        <v>0</v>
      </c>
      <c r="H79" s="132">
        <f t="shared" si="42"/>
        <v>0</v>
      </c>
      <c r="I79" s="132">
        <f t="shared" si="42"/>
        <v>0</v>
      </c>
      <c r="J79" s="132">
        <f t="shared" si="42"/>
        <v>0</v>
      </c>
      <c r="K79" s="132">
        <f t="shared" si="42"/>
        <v>0</v>
      </c>
      <c r="L79" s="132">
        <f t="shared" si="42"/>
        <v>0</v>
      </c>
      <c r="M79" s="132">
        <f t="shared" si="42"/>
        <v>0</v>
      </c>
      <c r="N79" s="132">
        <f t="shared" si="42"/>
        <v>0</v>
      </c>
      <c r="O79" s="132">
        <f t="shared" si="42"/>
        <v>0</v>
      </c>
      <c r="P79" s="132">
        <f t="shared" si="42"/>
        <v>0</v>
      </c>
      <c r="Q79" s="132">
        <f t="shared" si="42"/>
        <v>0</v>
      </c>
      <c r="R79" s="132">
        <f t="shared" si="42"/>
        <v>0</v>
      </c>
      <c r="S79" s="132">
        <f t="shared" si="42"/>
        <v>0</v>
      </c>
      <c r="T79" s="132">
        <f t="shared" si="42"/>
        <v>0</v>
      </c>
      <c r="U79" s="85"/>
      <c r="V79" s="115">
        <f t="shared" si="41"/>
        <v>0</v>
      </c>
      <c r="W79" s="116"/>
      <c r="X79" s="130">
        <f>X81</f>
        <v>0</v>
      </c>
      <c r="Y79" s="130">
        <f t="shared" ref="Y79:AS79" si="43">Y81</f>
        <v>0</v>
      </c>
      <c r="Z79" s="130">
        <f t="shared" si="43"/>
        <v>0</v>
      </c>
      <c r="AA79" s="130">
        <f t="shared" si="43"/>
        <v>0</v>
      </c>
      <c r="AB79" s="130">
        <f t="shared" si="43"/>
        <v>0</v>
      </c>
      <c r="AC79" s="130">
        <f t="shared" si="43"/>
        <v>0</v>
      </c>
      <c r="AD79" s="130">
        <f t="shared" si="43"/>
        <v>0</v>
      </c>
      <c r="AE79" s="130">
        <f t="shared" si="43"/>
        <v>0</v>
      </c>
      <c r="AF79" s="130">
        <f t="shared" si="43"/>
        <v>0</v>
      </c>
      <c r="AG79" s="130">
        <f t="shared" si="43"/>
        <v>0</v>
      </c>
      <c r="AH79" s="130">
        <f t="shared" si="43"/>
        <v>0</v>
      </c>
      <c r="AI79" s="130">
        <f t="shared" si="43"/>
        <v>0</v>
      </c>
      <c r="AJ79" s="130">
        <f t="shared" si="43"/>
        <v>0</v>
      </c>
      <c r="AK79" s="130">
        <f t="shared" si="43"/>
        <v>0</v>
      </c>
      <c r="AL79" s="130">
        <f t="shared" si="43"/>
        <v>0</v>
      </c>
      <c r="AM79" s="130">
        <f t="shared" si="43"/>
        <v>0</v>
      </c>
      <c r="AN79" s="130">
        <f t="shared" si="43"/>
        <v>0</v>
      </c>
      <c r="AO79" s="130">
        <f t="shared" si="43"/>
        <v>0</v>
      </c>
      <c r="AP79" s="130">
        <f t="shared" si="43"/>
        <v>0</v>
      </c>
      <c r="AQ79" s="130">
        <f t="shared" si="43"/>
        <v>0</v>
      </c>
      <c r="AR79" s="130">
        <f t="shared" si="43"/>
        <v>0</v>
      </c>
      <c r="AS79" s="130">
        <f t="shared" si="43"/>
        <v>0</v>
      </c>
      <c r="AT79" s="130">
        <f>AT87</f>
        <v>0</v>
      </c>
      <c r="AU79" s="130">
        <v>0</v>
      </c>
      <c r="AV79" s="120">
        <v>0</v>
      </c>
      <c r="AW79" s="120">
        <v>0</v>
      </c>
      <c r="AX79" s="117"/>
      <c r="AY79" s="117"/>
      <c r="AZ79" s="117"/>
      <c r="BA79" s="117"/>
      <c r="BB79" s="117"/>
      <c r="BC79" s="117"/>
      <c r="BD79" s="117"/>
      <c r="BE79" s="117"/>
      <c r="BF79" s="57">
        <f t="shared" si="10"/>
        <v>0</v>
      </c>
    </row>
    <row r="80" spans="1:58" ht="16.5" hidden="1" thickBot="1">
      <c r="A80" s="214"/>
      <c r="B80" s="248"/>
      <c r="C80" s="250"/>
      <c r="D80" s="133" t="s">
        <v>18</v>
      </c>
      <c r="E80" s="132">
        <f>E82</f>
        <v>0</v>
      </c>
      <c r="F80" s="132">
        <f t="shared" ref="F80:T80" si="44">F82</f>
        <v>0</v>
      </c>
      <c r="G80" s="132">
        <f t="shared" si="44"/>
        <v>0</v>
      </c>
      <c r="H80" s="132">
        <f t="shared" si="44"/>
        <v>0</v>
      </c>
      <c r="I80" s="132">
        <f t="shared" si="44"/>
        <v>0</v>
      </c>
      <c r="J80" s="132">
        <f t="shared" si="44"/>
        <v>0</v>
      </c>
      <c r="K80" s="132">
        <f t="shared" si="44"/>
        <v>0</v>
      </c>
      <c r="L80" s="132">
        <f t="shared" si="44"/>
        <v>0</v>
      </c>
      <c r="M80" s="132">
        <f t="shared" si="44"/>
        <v>0</v>
      </c>
      <c r="N80" s="132">
        <f t="shared" si="44"/>
        <v>0</v>
      </c>
      <c r="O80" s="132">
        <f t="shared" si="44"/>
        <v>0</v>
      </c>
      <c r="P80" s="132">
        <f t="shared" si="44"/>
        <v>0</v>
      </c>
      <c r="Q80" s="132">
        <f t="shared" si="44"/>
        <v>0</v>
      </c>
      <c r="R80" s="132">
        <f t="shared" si="44"/>
        <v>0</v>
      </c>
      <c r="S80" s="132">
        <f t="shared" si="44"/>
        <v>0</v>
      </c>
      <c r="T80" s="132">
        <f t="shared" si="44"/>
        <v>0</v>
      </c>
      <c r="U80" s="85"/>
      <c r="V80" s="115">
        <f t="shared" si="41"/>
        <v>0</v>
      </c>
      <c r="W80" s="116"/>
      <c r="X80" s="130">
        <f>X82</f>
        <v>0</v>
      </c>
      <c r="Y80" s="130">
        <f t="shared" ref="Y80:AR80" si="45">Y82</f>
        <v>0</v>
      </c>
      <c r="Z80" s="130">
        <f t="shared" si="45"/>
        <v>0</v>
      </c>
      <c r="AA80" s="130">
        <f t="shared" si="45"/>
        <v>0</v>
      </c>
      <c r="AB80" s="130">
        <f t="shared" si="45"/>
        <v>0</v>
      </c>
      <c r="AC80" s="130">
        <f t="shared" si="45"/>
        <v>0</v>
      </c>
      <c r="AD80" s="130">
        <f t="shared" si="45"/>
        <v>0</v>
      </c>
      <c r="AE80" s="130">
        <f t="shared" si="45"/>
        <v>0</v>
      </c>
      <c r="AF80" s="130">
        <f t="shared" si="45"/>
        <v>0</v>
      </c>
      <c r="AG80" s="130">
        <f t="shared" si="45"/>
        <v>0</v>
      </c>
      <c r="AH80" s="130">
        <f t="shared" si="45"/>
        <v>0</v>
      </c>
      <c r="AI80" s="130">
        <f t="shared" si="45"/>
        <v>0</v>
      </c>
      <c r="AJ80" s="130">
        <f t="shared" si="45"/>
        <v>0</v>
      </c>
      <c r="AK80" s="130">
        <f t="shared" si="45"/>
        <v>0</v>
      </c>
      <c r="AL80" s="130">
        <f t="shared" si="45"/>
        <v>0</v>
      </c>
      <c r="AM80" s="130">
        <f t="shared" si="45"/>
        <v>0</v>
      </c>
      <c r="AN80" s="130">
        <f t="shared" si="45"/>
        <v>0</v>
      </c>
      <c r="AO80" s="130">
        <f t="shared" si="45"/>
        <v>0</v>
      </c>
      <c r="AP80" s="130">
        <f t="shared" si="45"/>
        <v>0</v>
      </c>
      <c r="AQ80" s="130">
        <f t="shared" si="45"/>
        <v>0</v>
      </c>
      <c r="AR80" s="130">
        <f t="shared" si="45"/>
        <v>0</v>
      </c>
      <c r="AS80" s="130">
        <f t="shared" ref="AS80" si="46">AS82</f>
        <v>0</v>
      </c>
      <c r="AT80" s="130"/>
      <c r="AU80" s="130">
        <v>0</v>
      </c>
      <c r="AV80" s="120">
        <f t="shared" si="17"/>
        <v>0</v>
      </c>
      <c r="AW80" s="120">
        <f t="shared" si="17"/>
        <v>0</v>
      </c>
      <c r="AX80" s="117"/>
      <c r="AY80" s="117"/>
      <c r="AZ80" s="117"/>
      <c r="BA80" s="117"/>
      <c r="BB80" s="117"/>
      <c r="BC80" s="117"/>
      <c r="BD80" s="117"/>
      <c r="BE80" s="117"/>
      <c r="BF80" s="57">
        <f t="shared" si="10"/>
        <v>0</v>
      </c>
    </row>
    <row r="81" spans="1:59" ht="16.5" hidden="1" thickBot="1">
      <c r="A81" s="214"/>
      <c r="B81" s="247" t="s">
        <v>126</v>
      </c>
      <c r="C81" s="249"/>
      <c r="D81" s="133" t="s">
        <v>17</v>
      </c>
      <c r="E81" s="132">
        <f>E83</f>
        <v>0</v>
      </c>
      <c r="F81" s="132">
        <f t="shared" ref="F81:T81" si="47">F83</f>
        <v>0</v>
      </c>
      <c r="G81" s="132">
        <f t="shared" si="47"/>
        <v>0</v>
      </c>
      <c r="H81" s="132">
        <f t="shared" si="47"/>
        <v>0</v>
      </c>
      <c r="I81" s="132">
        <f t="shared" si="47"/>
        <v>0</v>
      </c>
      <c r="J81" s="132">
        <f t="shared" si="47"/>
        <v>0</v>
      </c>
      <c r="K81" s="132">
        <f t="shared" si="47"/>
        <v>0</v>
      </c>
      <c r="L81" s="132">
        <f t="shared" si="47"/>
        <v>0</v>
      </c>
      <c r="M81" s="132">
        <f t="shared" si="47"/>
        <v>0</v>
      </c>
      <c r="N81" s="132">
        <f t="shared" si="47"/>
        <v>0</v>
      </c>
      <c r="O81" s="132">
        <f t="shared" si="47"/>
        <v>0</v>
      </c>
      <c r="P81" s="132">
        <f t="shared" si="47"/>
        <v>0</v>
      </c>
      <c r="Q81" s="132">
        <f t="shared" si="47"/>
        <v>0</v>
      </c>
      <c r="R81" s="132">
        <f t="shared" si="47"/>
        <v>0</v>
      </c>
      <c r="S81" s="132">
        <f t="shared" si="47"/>
        <v>0</v>
      </c>
      <c r="T81" s="132">
        <f t="shared" si="47"/>
        <v>0</v>
      </c>
      <c r="U81" s="85"/>
      <c r="V81" s="115">
        <f t="shared" si="41"/>
        <v>0</v>
      </c>
      <c r="W81" s="116"/>
      <c r="X81" s="130">
        <f>X83+X85</f>
        <v>0</v>
      </c>
      <c r="Y81" s="130">
        <f t="shared" ref="Y81:AS81" si="48">Y83+Y85</f>
        <v>0</v>
      </c>
      <c r="Z81" s="130">
        <f t="shared" si="48"/>
        <v>0</v>
      </c>
      <c r="AA81" s="130">
        <f t="shared" si="48"/>
        <v>0</v>
      </c>
      <c r="AB81" s="130">
        <f t="shared" si="48"/>
        <v>0</v>
      </c>
      <c r="AC81" s="130">
        <f t="shared" si="48"/>
        <v>0</v>
      </c>
      <c r="AD81" s="130">
        <f t="shared" si="48"/>
        <v>0</v>
      </c>
      <c r="AE81" s="130">
        <f t="shared" si="48"/>
        <v>0</v>
      </c>
      <c r="AF81" s="130">
        <f t="shared" si="48"/>
        <v>0</v>
      </c>
      <c r="AG81" s="130">
        <f t="shared" si="48"/>
        <v>0</v>
      </c>
      <c r="AH81" s="130">
        <f t="shared" si="48"/>
        <v>0</v>
      </c>
      <c r="AI81" s="130">
        <f t="shared" si="48"/>
        <v>0</v>
      </c>
      <c r="AJ81" s="130">
        <f t="shared" si="48"/>
        <v>0</v>
      </c>
      <c r="AK81" s="130">
        <f t="shared" si="48"/>
        <v>0</v>
      </c>
      <c r="AL81" s="130">
        <f t="shared" si="48"/>
        <v>0</v>
      </c>
      <c r="AM81" s="130">
        <f t="shared" si="48"/>
        <v>0</v>
      </c>
      <c r="AN81" s="130">
        <f t="shared" si="48"/>
        <v>0</v>
      </c>
      <c r="AO81" s="130">
        <f t="shared" si="48"/>
        <v>0</v>
      </c>
      <c r="AP81" s="130">
        <f t="shared" si="48"/>
        <v>0</v>
      </c>
      <c r="AQ81" s="130">
        <f t="shared" si="48"/>
        <v>0</v>
      </c>
      <c r="AR81" s="130">
        <f t="shared" si="48"/>
        <v>0</v>
      </c>
      <c r="AS81" s="130">
        <f t="shared" si="48"/>
        <v>0</v>
      </c>
      <c r="AT81" s="130">
        <f>AT87</f>
        <v>0</v>
      </c>
      <c r="AU81" s="130">
        <v>0</v>
      </c>
      <c r="AV81" s="120">
        <f t="shared" si="17"/>
        <v>0</v>
      </c>
      <c r="AW81" s="120">
        <f t="shared" si="17"/>
        <v>0</v>
      </c>
      <c r="AX81" s="117"/>
      <c r="AY81" s="117"/>
      <c r="AZ81" s="117"/>
      <c r="BA81" s="117"/>
      <c r="BB81" s="117"/>
      <c r="BC81" s="117"/>
      <c r="BD81" s="117"/>
      <c r="BE81" s="117"/>
      <c r="BF81" s="57">
        <f t="shared" si="10"/>
        <v>0</v>
      </c>
    </row>
    <row r="82" spans="1:59" ht="16.5" hidden="1" thickBot="1">
      <c r="A82" s="214"/>
      <c r="B82" s="248"/>
      <c r="C82" s="250"/>
      <c r="D82" s="133" t="s">
        <v>18</v>
      </c>
      <c r="E82" s="132">
        <f>E84</f>
        <v>0</v>
      </c>
      <c r="F82" s="132">
        <f t="shared" ref="F82:T82" si="49">F84</f>
        <v>0</v>
      </c>
      <c r="G82" s="132">
        <f t="shared" si="49"/>
        <v>0</v>
      </c>
      <c r="H82" s="132">
        <f t="shared" si="49"/>
        <v>0</v>
      </c>
      <c r="I82" s="132">
        <f t="shared" si="49"/>
        <v>0</v>
      </c>
      <c r="J82" s="132">
        <f t="shared" si="49"/>
        <v>0</v>
      </c>
      <c r="K82" s="132">
        <f t="shared" si="49"/>
        <v>0</v>
      </c>
      <c r="L82" s="132">
        <f t="shared" si="49"/>
        <v>0</v>
      </c>
      <c r="M82" s="132">
        <f t="shared" si="49"/>
        <v>0</v>
      </c>
      <c r="N82" s="132">
        <f t="shared" si="49"/>
        <v>0</v>
      </c>
      <c r="O82" s="132">
        <f t="shared" si="49"/>
        <v>0</v>
      </c>
      <c r="P82" s="132">
        <f t="shared" si="49"/>
        <v>0</v>
      </c>
      <c r="Q82" s="132">
        <f t="shared" si="49"/>
        <v>0</v>
      </c>
      <c r="R82" s="132">
        <f t="shared" si="49"/>
        <v>0</v>
      </c>
      <c r="S82" s="132">
        <f t="shared" si="49"/>
        <v>0</v>
      </c>
      <c r="T82" s="132">
        <f t="shared" si="49"/>
        <v>0</v>
      </c>
      <c r="U82" s="85"/>
      <c r="V82" s="115">
        <f t="shared" si="41"/>
        <v>0</v>
      </c>
      <c r="W82" s="116"/>
      <c r="X82" s="130">
        <f>X84+X86</f>
        <v>0</v>
      </c>
      <c r="Y82" s="130">
        <f t="shared" ref="Y82:AS82" si="50">Y84+Y86</f>
        <v>0</v>
      </c>
      <c r="Z82" s="130">
        <f t="shared" si="50"/>
        <v>0</v>
      </c>
      <c r="AA82" s="130">
        <f t="shared" si="50"/>
        <v>0</v>
      </c>
      <c r="AB82" s="130">
        <f t="shared" si="50"/>
        <v>0</v>
      </c>
      <c r="AC82" s="130">
        <f t="shared" si="50"/>
        <v>0</v>
      </c>
      <c r="AD82" s="130">
        <f t="shared" si="50"/>
        <v>0</v>
      </c>
      <c r="AE82" s="130">
        <f t="shared" si="50"/>
        <v>0</v>
      </c>
      <c r="AF82" s="130">
        <f t="shared" si="50"/>
        <v>0</v>
      </c>
      <c r="AG82" s="130">
        <f t="shared" si="50"/>
        <v>0</v>
      </c>
      <c r="AH82" s="130">
        <f t="shared" si="50"/>
        <v>0</v>
      </c>
      <c r="AI82" s="130">
        <f t="shared" si="50"/>
        <v>0</v>
      </c>
      <c r="AJ82" s="130">
        <f t="shared" si="50"/>
        <v>0</v>
      </c>
      <c r="AK82" s="130">
        <f t="shared" si="50"/>
        <v>0</v>
      </c>
      <c r="AL82" s="130">
        <f t="shared" si="50"/>
        <v>0</v>
      </c>
      <c r="AM82" s="130">
        <f t="shared" si="50"/>
        <v>0</v>
      </c>
      <c r="AN82" s="130">
        <f t="shared" si="50"/>
        <v>0</v>
      </c>
      <c r="AO82" s="130">
        <f t="shared" si="50"/>
        <v>0</v>
      </c>
      <c r="AP82" s="130">
        <f t="shared" si="50"/>
        <v>0</v>
      </c>
      <c r="AQ82" s="130">
        <f t="shared" si="50"/>
        <v>0</v>
      </c>
      <c r="AR82" s="130">
        <f t="shared" si="50"/>
        <v>0</v>
      </c>
      <c r="AS82" s="130">
        <f t="shared" si="50"/>
        <v>0</v>
      </c>
      <c r="AT82" s="130"/>
      <c r="AU82" s="130">
        <v>0</v>
      </c>
      <c r="AV82" s="120">
        <f t="shared" si="17"/>
        <v>0</v>
      </c>
      <c r="AW82" s="120">
        <f t="shared" si="17"/>
        <v>0</v>
      </c>
      <c r="AX82" s="117"/>
      <c r="AY82" s="117"/>
      <c r="AZ82" s="117"/>
      <c r="BA82" s="117"/>
      <c r="BB82" s="117"/>
      <c r="BC82" s="117"/>
      <c r="BD82" s="117"/>
      <c r="BE82" s="117"/>
      <c r="BF82" s="57">
        <f t="shared" si="10"/>
        <v>0</v>
      </c>
    </row>
    <row r="83" spans="1:59" ht="16.5" hidden="1" thickBot="1">
      <c r="A83" s="214"/>
      <c r="B83" s="236"/>
      <c r="C83" s="207"/>
      <c r="D83" s="34" t="s">
        <v>17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85">
        <v>0</v>
      </c>
      <c r="V83" s="115">
        <f t="shared" si="41"/>
        <v>0</v>
      </c>
      <c r="W83" s="116"/>
      <c r="X83" s="74">
        <v>0</v>
      </c>
      <c r="Y83" s="74">
        <v>0</v>
      </c>
      <c r="Z83" s="74">
        <v>0</v>
      </c>
      <c r="AA83" s="74">
        <v>0</v>
      </c>
      <c r="AB83" s="74">
        <v>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74">
        <v>0</v>
      </c>
      <c r="AI83" s="74">
        <v>0</v>
      </c>
      <c r="AJ83" s="74">
        <v>0</v>
      </c>
      <c r="AK83" s="74">
        <v>0</v>
      </c>
      <c r="AL83" s="74">
        <v>0</v>
      </c>
      <c r="AM83" s="74">
        <v>0</v>
      </c>
      <c r="AN83" s="74">
        <v>0</v>
      </c>
      <c r="AO83" s="74">
        <v>0</v>
      </c>
      <c r="AP83" s="74">
        <v>0</v>
      </c>
      <c r="AQ83" s="74">
        <v>0</v>
      </c>
      <c r="AR83" s="74">
        <v>0</v>
      </c>
      <c r="AS83" s="74">
        <v>0</v>
      </c>
      <c r="AT83" s="74">
        <v>0</v>
      </c>
      <c r="AU83" s="74">
        <v>0</v>
      </c>
      <c r="AV83" s="120">
        <f t="shared" si="17"/>
        <v>0</v>
      </c>
      <c r="AW83" s="120">
        <f t="shared" si="17"/>
        <v>0</v>
      </c>
      <c r="AX83" s="117"/>
      <c r="AY83" s="117"/>
      <c r="AZ83" s="117"/>
      <c r="BA83" s="117"/>
      <c r="BB83" s="117"/>
      <c r="BC83" s="117"/>
      <c r="BD83" s="117"/>
      <c r="BE83" s="117"/>
      <c r="BF83" s="57">
        <f t="shared" si="10"/>
        <v>0</v>
      </c>
    </row>
    <row r="84" spans="1:59" ht="16.5" hidden="1" thickBot="1">
      <c r="A84" s="214"/>
      <c r="B84" s="237"/>
      <c r="C84" s="227"/>
      <c r="D84" s="34" t="s">
        <v>18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85">
        <v>0</v>
      </c>
      <c r="V84" s="115">
        <f t="shared" si="41"/>
        <v>0</v>
      </c>
      <c r="W84" s="116"/>
      <c r="X84" s="74">
        <v>0</v>
      </c>
      <c r="Y84" s="74">
        <v>0</v>
      </c>
      <c r="Z84" s="74">
        <v>0</v>
      </c>
      <c r="AA84" s="74">
        <v>0</v>
      </c>
      <c r="AB84" s="74">
        <v>0</v>
      </c>
      <c r="AC84" s="74">
        <v>0</v>
      </c>
      <c r="AD84" s="74">
        <v>0</v>
      </c>
      <c r="AE84" s="74">
        <v>0</v>
      </c>
      <c r="AF84" s="74">
        <v>0</v>
      </c>
      <c r="AG84" s="74">
        <v>0</v>
      </c>
      <c r="AH84" s="74">
        <v>0</v>
      </c>
      <c r="AI84" s="74">
        <v>0</v>
      </c>
      <c r="AJ84" s="74">
        <v>0</v>
      </c>
      <c r="AK84" s="74">
        <v>0</v>
      </c>
      <c r="AL84" s="74">
        <v>0</v>
      </c>
      <c r="AM84" s="74">
        <v>0</v>
      </c>
      <c r="AN84" s="74">
        <v>0</v>
      </c>
      <c r="AO84" s="74">
        <v>0</v>
      </c>
      <c r="AP84" s="74">
        <v>0</v>
      </c>
      <c r="AQ84" s="74">
        <v>0</v>
      </c>
      <c r="AR84" s="74">
        <v>0</v>
      </c>
      <c r="AS84" s="74">
        <v>0</v>
      </c>
      <c r="AT84" s="74">
        <v>0</v>
      </c>
      <c r="AU84" s="74">
        <v>0</v>
      </c>
      <c r="AV84" s="120">
        <f t="shared" si="17"/>
        <v>0</v>
      </c>
      <c r="AW84" s="120">
        <f t="shared" si="17"/>
        <v>0</v>
      </c>
      <c r="AX84" s="117"/>
      <c r="AY84" s="117"/>
      <c r="AZ84" s="117"/>
      <c r="BA84" s="117"/>
      <c r="BB84" s="117"/>
      <c r="BC84" s="117"/>
      <c r="BD84" s="117"/>
      <c r="BE84" s="117"/>
      <c r="BF84" s="57">
        <f t="shared" si="10"/>
        <v>0</v>
      </c>
    </row>
    <row r="85" spans="1:59" ht="16.5" hidden="1" thickBot="1">
      <c r="A85" s="214"/>
      <c r="B85" s="236"/>
      <c r="C85" s="207"/>
      <c r="D85" s="34" t="s">
        <v>17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85">
        <v>0</v>
      </c>
      <c r="V85" s="115">
        <f t="shared" si="41"/>
        <v>0</v>
      </c>
      <c r="W85" s="116"/>
      <c r="X85" s="74">
        <v>0</v>
      </c>
      <c r="Y85" s="74">
        <v>0</v>
      </c>
      <c r="Z85" s="74">
        <v>0</v>
      </c>
      <c r="AA85" s="74">
        <v>0</v>
      </c>
      <c r="AB85" s="74">
        <v>0</v>
      </c>
      <c r="AC85" s="74">
        <v>0</v>
      </c>
      <c r="AD85" s="74">
        <v>0</v>
      </c>
      <c r="AE85" s="74">
        <v>0</v>
      </c>
      <c r="AF85" s="74">
        <v>0</v>
      </c>
      <c r="AG85" s="74">
        <v>0</v>
      </c>
      <c r="AH85" s="74">
        <v>0</v>
      </c>
      <c r="AI85" s="74">
        <v>0</v>
      </c>
      <c r="AJ85" s="74">
        <v>0</v>
      </c>
      <c r="AK85" s="74">
        <v>0</v>
      </c>
      <c r="AL85" s="74">
        <v>0</v>
      </c>
      <c r="AM85" s="74">
        <v>0</v>
      </c>
      <c r="AN85" s="74">
        <v>0</v>
      </c>
      <c r="AO85" s="74">
        <v>0</v>
      </c>
      <c r="AP85" s="74">
        <v>0</v>
      </c>
      <c r="AQ85" s="74">
        <v>0</v>
      </c>
      <c r="AR85" s="74">
        <v>0</v>
      </c>
      <c r="AS85" s="74">
        <v>0</v>
      </c>
      <c r="AT85" s="74">
        <v>0</v>
      </c>
      <c r="AU85" s="74">
        <v>0</v>
      </c>
      <c r="AV85" s="120">
        <f t="shared" si="17"/>
        <v>0</v>
      </c>
      <c r="AW85" s="120">
        <f t="shared" si="17"/>
        <v>0</v>
      </c>
      <c r="AX85" s="117"/>
      <c r="AY85" s="117"/>
      <c r="AZ85" s="117"/>
      <c r="BA85" s="117"/>
      <c r="BB85" s="117"/>
      <c r="BC85" s="117"/>
      <c r="BD85" s="117"/>
      <c r="BE85" s="117"/>
      <c r="BF85" s="57"/>
    </row>
    <row r="86" spans="1:59" ht="16.5" hidden="1" thickBot="1">
      <c r="A86" s="214"/>
      <c r="B86" s="237"/>
      <c r="C86" s="227"/>
      <c r="D86" s="34" t="s">
        <v>18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85">
        <v>0</v>
      </c>
      <c r="V86" s="115">
        <f t="shared" si="41"/>
        <v>0</v>
      </c>
      <c r="W86" s="116"/>
      <c r="X86" s="74">
        <v>0</v>
      </c>
      <c r="Y86" s="74">
        <v>0</v>
      </c>
      <c r="Z86" s="74">
        <v>0</v>
      </c>
      <c r="AA86" s="74">
        <v>0</v>
      </c>
      <c r="AB86" s="74">
        <v>0</v>
      </c>
      <c r="AC86" s="74">
        <v>0</v>
      </c>
      <c r="AD86" s="74">
        <v>0</v>
      </c>
      <c r="AE86" s="74">
        <v>0</v>
      </c>
      <c r="AF86" s="74">
        <v>0</v>
      </c>
      <c r="AG86" s="74">
        <v>0</v>
      </c>
      <c r="AH86" s="74">
        <v>0</v>
      </c>
      <c r="AI86" s="74">
        <v>0</v>
      </c>
      <c r="AJ86" s="74">
        <v>0</v>
      </c>
      <c r="AK86" s="74">
        <v>0</v>
      </c>
      <c r="AL86" s="74">
        <v>0</v>
      </c>
      <c r="AM86" s="74">
        <v>0</v>
      </c>
      <c r="AN86" s="74">
        <v>0</v>
      </c>
      <c r="AO86" s="74">
        <v>0</v>
      </c>
      <c r="AP86" s="74">
        <v>0</v>
      </c>
      <c r="AQ86" s="74">
        <v>0</v>
      </c>
      <c r="AR86" s="74">
        <v>0</v>
      </c>
      <c r="AS86" s="74">
        <v>0</v>
      </c>
      <c r="AT86" s="74">
        <v>0</v>
      </c>
      <c r="AU86" s="74">
        <v>0</v>
      </c>
      <c r="AV86" s="120">
        <f t="shared" si="17"/>
        <v>0</v>
      </c>
      <c r="AW86" s="120">
        <f t="shared" si="17"/>
        <v>0</v>
      </c>
      <c r="AX86" s="117"/>
      <c r="AY86" s="117"/>
      <c r="AZ86" s="117"/>
      <c r="BA86" s="117"/>
      <c r="BB86" s="117"/>
      <c r="BC86" s="117"/>
      <c r="BD86" s="117"/>
      <c r="BE86" s="117"/>
      <c r="BF86" s="57"/>
    </row>
    <row r="87" spans="1:59" ht="23.25" hidden="1" customHeight="1" thickBot="1">
      <c r="A87" s="214"/>
      <c r="B87" s="138"/>
      <c r="C87" s="139"/>
      <c r="D87" s="40" t="s">
        <v>17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85">
        <v>0</v>
      </c>
      <c r="V87" s="115">
        <f t="shared" si="41"/>
        <v>0</v>
      </c>
      <c r="W87" s="116"/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120">
        <f t="shared" si="17"/>
        <v>0</v>
      </c>
      <c r="AW87" s="120">
        <f t="shared" si="17"/>
        <v>0</v>
      </c>
      <c r="AX87" s="117"/>
      <c r="AY87" s="117"/>
      <c r="AZ87" s="117"/>
      <c r="BA87" s="117"/>
      <c r="BB87" s="117"/>
      <c r="BC87" s="117"/>
      <c r="BD87" s="117"/>
      <c r="BE87" s="117"/>
      <c r="BF87" s="57">
        <f t="shared" si="10"/>
        <v>0</v>
      </c>
    </row>
    <row r="88" spans="1:59" ht="24" customHeight="1" thickBot="1">
      <c r="A88" s="214"/>
      <c r="B88" s="196" t="s">
        <v>35</v>
      </c>
      <c r="C88" s="197"/>
      <c r="D88" s="198"/>
      <c r="E88" s="22">
        <f t="shared" ref="E88:U88" si="51">E15+E21</f>
        <v>36</v>
      </c>
      <c r="F88" s="22">
        <f t="shared" si="51"/>
        <v>36</v>
      </c>
      <c r="G88" s="22">
        <f t="shared" si="51"/>
        <v>36</v>
      </c>
      <c r="H88" s="22">
        <f t="shared" si="51"/>
        <v>34</v>
      </c>
      <c r="I88" s="22">
        <f t="shared" si="51"/>
        <v>34</v>
      </c>
      <c r="J88" s="22">
        <f t="shared" si="51"/>
        <v>36</v>
      </c>
      <c r="K88" s="22">
        <f t="shared" si="51"/>
        <v>34</v>
      </c>
      <c r="L88" s="22">
        <f t="shared" si="51"/>
        <v>36</v>
      </c>
      <c r="M88" s="22">
        <f t="shared" si="51"/>
        <v>34</v>
      </c>
      <c r="N88" s="22">
        <f t="shared" si="51"/>
        <v>36</v>
      </c>
      <c r="O88" s="22">
        <f t="shared" si="51"/>
        <v>34</v>
      </c>
      <c r="P88" s="22">
        <f t="shared" si="51"/>
        <v>36</v>
      </c>
      <c r="Q88" s="22">
        <f t="shared" si="51"/>
        <v>36</v>
      </c>
      <c r="R88" s="22">
        <f t="shared" si="51"/>
        <v>36</v>
      </c>
      <c r="S88" s="22">
        <f t="shared" si="51"/>
        <v>36</v>
      </c>
      <c r="T88" s="50">
        <f t="shared" si="51"/>
        <v>34</v>
      </c>
      <c r="U88" s="50">
        <f t="shared" si="51"/>
        <v>36</v>
      </c>
      <c r="V88" s="59">
        <f>SUM(E88:U88)</f>
        <v>600</v>
      </c>
      <c r="W88" s="60"/>
      <c r="X88" s="50">
        <f t="shared" ref="X88:AV88" si="52">X15+X21</f>
        <v>34</v>
      </c>
      <c r="Y88" s="50">
        <f t="shared" si="52"/>
        <v>34</v>
      </c>
      <c r="Z88" s="50">
        <f t="shared" si="52"/>
        <v>34</v>
      </c>
      <c r="AA88" s="50">
        <f t="shared" si="52"/>
        <v>34</v>
      </c>
      <c r="AB88" s="50">
        <f t="shared" si="52"/>
        <v>34</v>
      </c>
      <c r="AC88" s="50">
        <f t="shared" si="52"/>
        <v>34</v>
      </c>
      <c r="AD88" s="50">
        <f t="shared" si="52"/>
        <v>34</v>
      </c>
      <c r="AE88" s="50">
        <f t="shared" si="52"/>
        <v>34</v>
      </c>
      <c r="AF88" s="50">
        <f t="shared" si="52"/>
        <v>30</v>
      </c>
      <c r="AG88" s="50">
        <f t="shared" si="52"/>
        <v>36</v>
      </c>
      <c r="AH88" s="50">
        <f t="shared" si="52"/>
        <v>34</v>
      </c>
      <c r="AI88" s="50">
        <f t="shared" si="52"/>
        <v>30</v>
      </c>
      <c r="AJ88" s="50">
        <f t="shared" si="52"/>
        <v>34</v>
      </c>
      <c r="AK88" s="50">
        <f t="shared" si="52"/>
        <v>36</v>
      </c>
      <c r="AL88" s="50">
        <f t="shared" si="52"/>
        <v>34</v>
      </c>
      <c r="AM88" s="50">
        <f t="shared" si="52"/>
        <v>36</v>
      </c>
      <c r="AN88" s="50">
        <f t="shared" si="52"/>
        <v>36</v>
      </c>
      <c r="AO88" s="50">
        <f t="shared" si="52"/>
        <v>36</v>
      </c>
      <c r="AP88" s="50">
        <f t="shared" si="52"/>
        <v>34</v>
      </c>
      <c r="AQ88" s="50">
        <f t="shared" si="52"/>
        <v>36</v>
      </c>
      <c r="AR88" s="50">
        <f t="shared" si="52"/>
        <v>36</v>
      </c>
      <c r="AS88" s="50">
        <f t="shared" si="52"/>
        <v>36</v>
      </c>
      <c r="AT88" s="50">
        <f t="shared" si="52"/>
        <v>34</v>
      </c>
      <c r="AU88" s="50">
        <f t="shared" si="52"/>
        <v>34</v>
      </c>
      <c r="AV88" s="50">
        <f t="shared" si="52"/>
        <v>18</v>
      </c>
      <c r="AW88" s="121">
        <f>X88+Y88+Z88+AA88+AB88+AC88+AD88+AE88+AF88+AG88+AH88+AI88+AJ88+AK88+AL88+AM88+AN88+AO88+AP88+AQ88+AR88+AS88+AT88+AU88+AV88</f>
        <v>842</v>
      </c>
      <c r="AX88" s="61"/>
      <c r="AY88" s="61"/>
      <c r="AZ88" s="61"/>
      <c r="BA88" s="61"/>
      <c r="BB88" s="61"/>
      <c r="BC88" s="61"/>
      <c r="BD88" s="61"/>
      <c r="BE88" s="61"/>
      <c r="BF88" s="63">
        <f t="shared" si="10"/>
        <v>618</v>
      </c>
    </row>
    <row r="89" spans="1:59" ht="22.5" customHeight="1" thickBot="1">
      <c r="A89" s="214"/>
      <c r="B89" s="193" t="s">
        <v>19</v>
      </c>
      <c r="C89" s="194"/>
      <c r="D89" s="195"/>
      <c r="E89" s="22">
        <f t="shared" ref="E89:U89" si="53">E16+E22</f>
        <v>0</v>
      </c>
      <c r="F89" s="22">
        <f t="shared" si="53"/>
        <v>0</v>
      </c>
      <c r="G89" s="22">
        <f t="shared" si="53"/>
        <v>0</v>
      </c>
      <c r="H89" s="22">
        <f t="shared" si="53"/>
        <v>2</v>
      </c>
      <c r="I89" s="22">
        <f t="shared" si="53"/>
        <v>2</v>
      </c>
      <c r="J89" s="22">
        <f t="shared" si="53"/>
        <v>0</v>
      </c>
      <c r="K89" s="22">
        <f t="shared" si="53"/>
        <v>2</v>
      </c>
      <c r="L89" s="22">
        <f t="shared" si="53"/>
        <v>0</v>
      </c>
      <c r="M89" s="22">
        <f t="shared" si="53"/>
        <v>2</v>
      </c>
      <c r="N89" s="22">
        <f t="shared" si="53"/>
        <v>0</v>
      </c>
      <c r="O89" s="22">
        <f t="shared" si="53"/>
        <v>2</v>
      </c>
      <c r="P89" s="22">
        <f t="shared" si="53"/>
        <v>0</v>
      </c>
      <c r="Q89" s="22">
        <f t="shared" si="53"/>
        <v>0</v>
      </c>
      <c r="R89" s="22">
        <f t="shared" si="53"/>
        <v>0</v>
      </c>
      <c r="S89" s="22">
        <f t="shared" si="53"/>
        <v>0</v>
      </c>
      <c r="T89" s="50">
        <f t="shared" si="53"/>
        <v>2</v>
      </c>
      <c r="U89" s="50">
        <f t="shared" si="53"/>
        <v>0</v>
      </c>
      <c r="V89" s="59">
        <f>SUM(E89:U89)</f>
        <v>12</v>
      </c>
      <c r="W89" s="64"/>
      <c r="X89" s="50">
        <f>X16+X22</f>
        <v>2</v>
      </c>
      <c r="Y89" s="50">
        <f t="shared" ref="Y89:AT89" si="54">Y16+Y22</f>
        <v>2</v>
      </c>
      <c r="Z89" s="50">
        <f t="shared" si="54"/>
        <v>2</v>
      </c>
      <c r="AA89" s="50">
        <f t="shared" si="54"/>
        <v>2</v>
      </c>
      <c r="AB89" s="50">
        <f t="shared" si="54"/>
        <v>2</v>
      </c>
      <c r="AC89" s="50">
        <f t="shared" si="54"/>
        <v>2</v>
      </c>
      <c r="AD89" s="50">
        <f t="shared" si="54"/>
        <v>2</v>
      </c>
      <c r="AE89" s="50">
        <f t="shared" si="54"/>
        <v>2</v>
      </c>
      <c r="AF89" s="50">
        <f t="shared" si="54"/>
        <v>6</v>
      </c>
      <c r="AG89" s="50">
        <f t="shared" si="54"/>
        <v>0</v>
      </c>
      <c r="AH89" s="50">
        <f t="shared" si="54"/>
        <v>2</v>
      </c>
      <c r="AI89" s="50">
        <f t="shared" si="54"/>
        <v>6</v>
      </c>
      <c r="AJ89" s="50">
        <f t="shared" si="54"/>
        <v>2</v>
      </c>
      <c r="AK89" s="50">
        <f t="shared" si="54"/>
        <v>0</v>
      </c>
      <c r="AL89" s="50">
        <f t="shared" si="54"/>
        <v>2</v>
      </c>
      <c r="AM89" s="50">
        <f t="shared" si="54"/>
        <v>0</v>
      </c>
      <c r="AN89" s="50">
        <f t="shared" si="54"/>
        <v>0</v>
      </c>
      <c r="AO89" s="50">
        <f t="shared" si="54"/>
        <v>0</v>
      </c>
      <c r="AP89" s="50">
        <f t="shared" si="54"/>
        <v>2</v>
      </c>
      <c r="AQ89" s="50">
        <f t="shared" si="54"/>
        <v>0</v>
      </c>
      <c r="AR89" s="50">
        <f t="shared" si="54"/>
        <v>0</v>
      </c>
      <c r="AS89" s="50">
        <f t="shared" si="54"/>
        <v>0</v>
      </c>
      <c r="AT89" s="50">
        <f t="shared" si="54"/>
        <v>2</v>
      </c>
      <c r="AU89" s="50">
        <f>AU16+AU22</f>
        <v>2</v>
      </c>
      <c r="AV89" s="50">
        <f>AV16+AV22</f>
        <v>0</v>
      </c>
      <c r="AW89" s="121">
        <f>SUM(Y89:AU89)+AV89+X89</f>
        <v>40</v>
      </c>
      <c r="AX89" s="61"/>
      <c r="AY89" s="61"/>
      <c r="AZ89" s="61"/>
      <c r="BA89" s="61"/>
      <c r="BB89" s="61"/>
      <c r="BC89" s="61"/>
      <c r="BD89" s="61"/>
      <c r="BE89" s="61"/>
      <c r="BF89" s="63">
        <f t="shared" si="10"/>
        <v>12</v>
      </c>
    </row>
    <row r="90" spans="1:59" ht="18" customHeight="1" thickBot="1">
      <c r="A90" s="214"/>
      <c r="B90" s="193" t="s">
        <v>20</v>
      </c>
      <c r="C90" s="194"/>
      <c r="D90" s="195"/>
      <c r="E90" s="23">
        <f t="shared" ref="E90:U90" si="55">E88+E89</f>
        <v>36</v>
      </c>
      <c r="F90" s="23">
        <f t="shared" si="55"/>
        <v>36</v>
      </c>
      <c r="G90" s="23">
        <f t="shared" si="55"/>
        <v>36</v>
      </c>
      <c r="H90" s="23">
        <f t="shared" si="55"/>
        <v>36</v>
      </c>
      <c r="I90" s="23">
        <f t="shared" si="55"/>
        <v>36</v>
      </c>
      <c r="J90" s="23">
        <f t="shared" si="55"/>
        <v>36</v>
      </c>
      <c r="K90" s="23">
        <f t="shared" si="55"/>
        <v>36</v>
      </c>
      <c r="L90" s="23">
        <f t="shared" si="55"/>
        <v>36</v>
      </c>
      <c r="M90" s="23">
        <f t="shared" si="55"/>
        <v>36</v>
      </c>
      <c r="N90" s="23">
        <f t="shared" si="55"/>
        <v>36</v>
      </c>
      <c r="O90" s="23">
        <f t="shared" si="55"/>
        <v>36</v>
      </c>
      <c r="P90" s="23">
        <f t="shared" si="55"/>
        <v>36</v>
      </c>
      <c r="Q90" s="23">
        <f t="shared" si="55"/>
        <v>36</v>
      </c>
      <c r="R90" s="23">
        <f t="shared" si="55"/>
        <v>36</v>
      </c>
      <c r="S90" s="23">
        <f t="shared" si="55"/>
        <v>36</v>
      </c>
      <c r="T90" s="65">
        <f t="shared" si="55"/>
        <v>36</v>
      </c>
      <c r="U90" s="65">
        <f t="shared" si="55"/>
        <v>36</v>
      </c>
      <c r="V90" s="59">
        <f t="shared" ref="V90" si="56">SUM(E90:U90)</f>
        <v>612</v>
      </c>
      <c r="W90" s="64"/>
      <c r="X90" s="51">
        <f t="shared" ref="X90:AV90" si="57">X88+X89</f>
        <v>36</v>
      </c>
      <c r="Y90" s="51">
        <f t="shared" si="57"/>
        <v>36</v>
      </c>
      <c r="Z90" s="51">
        <f t="shared" si="57"/>
        <v>36</v>
      </c>
      <c r="AA90" s="51">
        <f t="shared" si="57"/>
        <v>36</v>
      </c>
      <c r="AB90" s="51">
        <f t="shared" si="57"/>
        <v>36</v>
      </c>
      <c r="AC90" s="51">
        <f t="shared" si="57"/>
        <v>36</v>
      </c>
      <c r="AD90" s="51">
        <f t="shared" si="57"/>
        <v>36</v>
      </c>
      <c r="AE90" s="51">
        <f t="shared" si="57"/>
        <v>36</v>
      </c>
      <c r="AF90" s="51">
        <f t="shared" si="57"/>
        <v>36</v>
      </c>
      <c r="AG90" s="51">
        <f t="shared" si="57"/>
        <v>36</v>
      </c>
      <c r="AH90" s="51">
        <f t="shared" si="57"/>
        <v>36</v>
      </c>
      <c r="AI90" s="51">
        <f t="shared" si="57"/>
        <v>36</v>
      </c>
      <c r="AJ90" s="51">
        <f t="shared" si="57"/>
        <v>36</v>
      </c>
      <c r="AK90" s="51">
        <f t="shared" si="57"/>
        <v>36</v>
      </c>
      <c r="AL90" s="51">
        <f t="shared" si="57"/>
        <v>36</v>
      </c>
      <c r="AM90" s="51">
        <f t="shared" si="57"/>
        <v>36</v>
      </c>
      <c r="AN90" s="51">
        <f t="shared" si="57"/>
        <v>36</v>
      </c>
      <c r="AO90" s="51">
        <f t="shared" si="57"/>
        <v>36</v>
      </c>
      <c r="AP90" s="51">
        <f t="shared" si="57"/>
        <v>36</v>
      </c>
      <c r="AQ90" s="51">
        <f t="shared" si="57"/>
        <v>36</v>
      </c>
      <c r="AR90" s="51">
        <f t="shared" si="57"/>
        <v>36</v>
      </c>
      <c r="AS90" s="51">
        <f t="shared" ref="AS90" si="58">AS88+AS89</f>
        <v>36</v>
      </c>
      <c r="AT90" s="51">
        <f t="shared" si="57"/>
        <v>36</v>
      </c>
      <c r="AU90" s="51">
        <f t="shared" si="57"/>
        <v>36</v>
      </c>
      <c r="AV90" s="51">
        <f t="shared" si="57"/>
        <v>18</v>
      </c>
      <c r="AW90" s="121">
        <f>SUM(Y90:AU90)+AV90+X90</f>
        <v>882</v>
      </c>
      <c r="AX90" s="66"/>
      <c r="AY90" s="66"/>
      <c r="AZ90" s="66"/>
      <c r="BA90" s="66"/>
      <c r="BB90" s="66"/>
      <c r="BC90" s="66"/>
      <c r="BD90" s="66"/>
      <c r="BE90" s="66"/>
      <c r="BF90" s="63">
        <f t="shared" si="10"/>
        <v>630</v>
      </c>
    </row>
    <row r="91" spans="1:59"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</row>
    <row r="92" spans="1:59"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</row>
    <row r="93" spans="1:59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5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53"/>
      <c r="U96" s="53"/>
      <c r="V96" s="56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6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1:59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1:59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:59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</row>
    <row r="104" spans="1:59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</row>
    <row r="105" spans="1:59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</row>
    <row r="106" spans="1:59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</row>
    <row r="107" spans="1:59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</row>
    <row r="108" spans="1:59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</row>
    <row r="109" spans="1:59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</row>
    <row r="110" spans="1:59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1:59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1:59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</row>
    <row r="114" spans="1:59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</row>
    <row r="115" spans="1:59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</row>
    <row r="116" spans="1:59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1:59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1:59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</row>
    <row r="119" spans="1:59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1:59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</row>
    <row r="121" spans="1:59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</row>
    <row r="122" spans="1:59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1:59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</row>
    <row r="124" spans="1:59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</row>
    <row r="125" spans="1:59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1:59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1:59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</row>
    <row r="128" spans="1:59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1:59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1:59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</row>
    <row r="131" spans="1:59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</row>
    <row r="132" spans="1:59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:59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</row>
    <row r="134" spans="1:59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1:59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:59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</row>
    <row r="137" spans="1:59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</row>
    <row r="138" spans="1:59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59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1:59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59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:59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1:59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1:59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:59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1:59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1:59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59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:59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59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1:59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1:59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1:59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59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spans="1:59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  <row r="157" spans="1:59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59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59">
      <c r="A160" s="13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>
      <c r="A161" s="13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1:59">
      <c r="A162" s="13"/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  <row r="163" spans="1:59">
      <c r="A163" s="13"/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</row>
    <row r="164" spans="1:59">
      <c r="A164" s="13"/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</row>
    <row r="165" spans="1:59">
      <c r="A165" s="13"/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</row>
    <row r="166" spans="1:59">
      <c r="A166" s="13"/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</row>
    <row r="167" spans="1:59">
      <c r="A167" s="13"/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</row>
    <row r="168" spans="1:59">
      <c r="A168" s="13"/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</row>
    <row r="169" spans="1:59">
      <c r="A169" s="13"/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</row>
    <row r="170" spans="1:59">
      <c r="A170" s="13"/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</row>
    <row r="171" spans="1:59">
      <c r="A171" s="13"/>
      <c r="B171" s="13"/>
      <c r="C171" s="13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</row>
    <row r="172" spans="1:59">
      <c r="A172" s="13"/>
      <c r="B172" s="13"/>
      <c r="C172" s="13"/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</row>
    <row r="173" spans="1:59">
      <c r="A173" s="13"/>
      <c r="B173" s="13"/>
      <c r="C173" s="13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</row>
    <row r="174" spans="1:59">
      <c r="A174" s="13"/>
      <c r="B174" s="13"/>
      <c r="C174" s="13"/>
      <c r="D174" s="13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</row>
    <row r="175" spans="1:59">
      <c r="A175" s="13"/>
      <c r="B175" s="13"/>
      <c r="C175" s="13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</row>
    <row r="176" spans="1:59">
      <c r="A176" s="13"/>
      <c r="B176" s="13"/>
      <c r="C176" s="13"/>
      <c r="D176" s="13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</row>
    <row r="177" spans="1:59">
      <c r="A177" s="13"/>
      <c r="B177" s="13"/>
      <c r="C177" s="13"/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</row>
    <row r="178" spans="1:59">
      <c r="A178" s="13"/>
      <c r="B178" s="13"/>
      <c r="C178" s="13"/>
      <c r="D178" s="13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</row>
    <row r="179" spans="1:59">
      <c r="A179" s="13"/>
      <c r="B179" s="13"/>
      <c r="C179" s="13"/>
      <c r="D179" s="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</row>
    <row r="180" spans="1:59">
      <c r="A180" s="13"/>
      <c r="B180" s="13"/>
      <c r="C180" s="13"/>
      <c r="D180" s="13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</row>
    <row r="181" spans="1:59">
      <c r="A181" s="13"/>
      <c r="B181" s="13"/>
      <c r="C181" s="13"/>
      <c r="D181" s="13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</row>
    <row r="182" spans="1:59">
      <c r="A182" s="13"/>
      <c r="B182" s="13"/>
      <c r="C182" s="13"/>
      <c r="D182" s="13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</row>
    <row r="183" spans="1:59">
      <c r="A183" s="13"/>
      <c r="B183" s="13"/>
      <c r="C183" s="13"/>
      <c r="D183" s="13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</row>
    <row r="184" spans="1:59">
      <c r="A184" s="13"/>
      <c r="B184" s="13"/>
      <c r="C184" s="13"/>
      <c r="D184" s="13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</row>
    <row r="185" spans="1:59">
      <c r="A185" s="13"/>
      <c r="B185" s="13"/>
      <c r="C185" s="13"/>
      <c r="D185" s="13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</row>
    <row r="186" spans="1:59">
      <c r="A186" s="13"/>
      <c r="B186" s="13"/>
      <c r="C186" s="13"/>
      <c r="D186" s="13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</row>
    <row r="187" spans="1:59">
      <c r="A187" s="13"/>
      <c r="B187" s="13"/>
      <c r="C187" s="13"/>
      <c r="D187" s="13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</row>
    <row r="188" spans="1:59">
      <c r="A188" s="13"/>
      <c r="B188" s="13"/>
      <c r="C188" s="13"/>
      <c r="D188" s="13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</row>
  </sheetData>
  <mergeCells count="105">
    <mergeCell ref="B79:B80"/>
    <mergeCell ref="C79:C80"/>
    <mergeCell ref="C75:C76"/>
    <mergeCell ref="C63:C64"/>
    <mergeCell ref="B73:B74"/>
    <mergeCell ref="C73:C74"/>
    <mergeCell ref="B67:B68"/>
    <mergeCell ref="C67:C68"/>
    <mergeCell ref="C69:C70"/>
    <mergeCell ref="C71:C72"/>
    <mergeCell ref="B69:B70"/>
    <mergeCell ref="B71:B72"/>
    <mergeCell ref="B35:B36"/>
    <mergeCell ref="C35:C36"/>
    <mergeCell ref="C25:C26"/>
    <mergeCell ref="C33:C34"/>
    <mergeCell ref="C37:C38"/>
    <mergeCell ref="B31:B32"/>
    <mergeCell ref="C31:C32"/>
    <mergeCell ref="B53:B54"/>
    <mergeCell ref="C53:C54"/>
    <mergeCell ref="AO10:AQ10"/>
    <mergeCell ref="AW10:AZ10"/>
    <mergeCell ref="S10:U10"/>
    <mergeCell ref="C15:C16"/>
    <mergeCell ref="C21:C22"/>
    <mergeCell ref="B21:B22"/>
    <mergeCell ref="C17:C18"/>
    <mergeCell ref="B23:B24"/>
    <mergeCell ref="C23:C24"/>
    <mergeCell ref="B15:B16"/>
    <mergeCell ref="B17:B18"/>
    <mergeCell ref="C19:C20"/>
    <mergeCell ref="C10:C14"/>
    <mergeCell ref="B9:G9"/>
    <mergeCell ref="AS10:AU10"/>
    <mergeCell ref="AJ10:AM10"/>
    <mergeCell ref="AB10:AD10"/>
    <mergeCell ref="Y10:Z10"/>
    <mergeCell ref="W9:AC9"/>
    <mergeCell ref="AO1:AY1"/>
    <mergeCell ref="A6:BF6"/>
    <mergeCell ref="B7:BC7"/>
    <mergeCell ref="AN8:AZ8"/>
    <mergeCell ref="AO4:BE4"/>
    <mergeCell ref="AO3:BE3"/>
    <mergeCell ref="AO2:AZ2"/>
    <mergeCell ref="T8:AL8"/>
    <mergeCell ref="I5:AI5"/>
    <mergeCell ref="BB10:BD10"/>
    <mergeCell ref="D10:D14"/>
    <mergeCell ref="AF10:AH10"/>
    <mergeCell ref="E11:BE11"/>
    <mergeCell ref="E13:BE13"/>
    <mergeCell ref="F10:H10"/>
    <mergeCell ref="J10:M10"/>
    <mergeCell ref="O10:Q10"/>
    <mergeCell ref="B47:B48"/>
    <mergeCell ref="C47:C48"/>
    <mergeCell ref="B49:B50"/>
    <mergeCell ref="C49:C50"/>
    <mergeCell ref="C57:C58"/>
    <mergeCell ref="C41:C42"/>
    <mergeCell ref="B85:B86"/>
    <mergeCell ref="C85:C86"/>
    <mergeCell ref="B43:B44"/>
    <mergeCell ref="C43:C44"/>
    <mergeCell ref="C51:C52"/>
    <mergeCell ref="B81:B82"/>
    <mergeCell ref="C81:C82"/>
    <mergeCell ref="B83:B84"/>
    <mergeCell ref="C83:C84"/>
    <mergeCell ref="B55:B56"/>
    <mergeCell ref="C55:C56"/>
    <mergeCell ref="B77:B78"/>
    <mergeCell ref="C77:C78"/>
    <mergeCell ref="B61:B62"/>
    <mergeCell ref="C61:C62"/>
    <mergeCell ref="B59:B60"/>
    <mergeCell ref="C59:C60"/>
    <mergeCell ref="B75:B76"/>
    <mergeCell ref="A15:A90"/>
    <mergeCell ref="A10:A14"/>
    <mergeCell ref="B19:B20"/>
    <mergeCell ref="B37:B38"/>
    <mergeCell ref="B39:B40"/>
    <mergeCell ref="B41:B42"/>
    <mergeCell ref="B45:B46"/>
    <mergeCell ref="B51:B52"/>
    <mergeCell ref="B57:B58"/>
    <mergeCell ref="B10:B14"/>
    <mergeCell ref="B25:B26"/>
    <mergeCell ref="B29:B30"/>
    <mergeCell ref="B27:B28"/>
    <mergeCell ref="B90:D90"/>
    <mergeCell ref="B33:B34"/>
    <mergeCell ref="B89:D89"/>
    <mergeCell ref="B63:B64"/>
    <mergeCell ref="B65:B66"/>
    <mergeCell ref="C65:C66"/>
    <mergeCell ref="B88:D88"/>
    <mergeCell ref="C27:C28"/>
    <mergeCell ref="C29:C30"/>
    <mergeCell ref="C39:C40"/>
    <mergeCell ref="C45:C46"/>
  </mergeCells>
  <pageMargins left="1.299212598425197" right="0.11811023622047245" top="0.74803149606299213" bottom="0.74803149606299213" header="0.31496062992125984" footer="0.31496062992125984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3"/>
  <sheetViews>
    <sheetView zoomScaleSheetLayoutView="100" workbookViewId="0">
      <selection activeCell="AU35" sqref="AU35"/>
    </sheetView>
  </sheetViews>
  <sheetFormatPr defaultRowHeight="15"/>
  <cols>
    <col min="1" max="1" width="3.85546875" style="1" customWidth="1"/>
    <col min="2" max="2" width="10" style="1" customWidth="1"/>
    <col min="3" max="3" width="25.42578125" style="1" customWidth="1"/>
    <col min="4" max="4" width="9.140625" style="1"/>
    <col min="5" max="5" width="4.85546875" customWidth="1"/>
    <col min="6" max="6" width="4.28515625" customWidth="1"/>
    <col min="7" max="7" width="4.140625" customWidth="1"/>
    <col min="8" max="9" width="4.42578125" customWidth="1"/>
    <col min="10" max="11" width="4.140625" customWidth="1"/>
    <col min="12" max="12" width="3.7109375" customWidth="1"/>
    <col min="13" max="13" width="4" customWidth="1"/>
    <col min="14" max="14" width="3.7109375" customWidth="1"/>
    <col min="15" max="15" width="4.28515625" customWidth="1"/>
    <col min="16" max="16" width="3.5703125" customWidth="1"/>
    <col min="17" max="17" width="4.42578125" customWidth="1"/>
    <col min="18" max="18" width="3.7109375" customWidth="1"/>
    <col min="19" max="19" width="4.7109375" customWidth="1"/>
    <col min="20" max="20" width="4" customWidth="1"/>
    <col min="21" max="21" width="3.5703125" customWidth="1"/>
    <col min="22" max="22" width="6.85546875" customWidth="1"/>
    <col min="23" max="23" width="4.140625" customWidth="1"/>
    <col min="24" max="24" width="5.140625" customWidth="1"/>
    <col min="25" max="25" width="5" customWidth="1"/>
    <col min="26" max="26" width="5.140625" customWidth="1"/>
    <col min="27" max="27" width="4.7109375" customWidth="1"/>
    <col min="28" max="28" width="5.7109375" customWidth="1"/>
    <col min="29" max="30" width="5.140625" customWidth="1"/>
    <col min="31" max="31" width="5.28515625" customWidth="1"/>
    <col min="32" max="32" width="4.85546875" customWidth="1"/>
    <col min="33" max="33" width="4.28515625" customWidth="1"/>
    <col min="34" max="34" width="4.42578125" customWidth="1"/>
    <col min="35" max="35" width="5.28515625" customWidth="1"/>
    <col min="36" max="36" width="4.7109375" customWidth="1"/>
    <col min="37" max="37" width="4.85546875" customWidth="1"/>
    <col min="38" max="38" width="4.28515625" customWidth="1"/>
    <col min="39" max="42" width="5" customWidth="1"/>
    <col min="43" max="43" width="3.85546875" customWidth="1"/>
    <col min="44" max="44" width="4.140625" customWidth="1"/>
    <col min="45" max="45" width="5.140625" customWidth="1"/>
    <col min="46" max="46" width="3.85546875" customWidth="1"/>
    <col min="47" max="47" width="4.28515625" customWidth="1"/>
    <col min="48" max="48" width="5.85546875" customWidth="1"/>
    <col min="49" max="49" width="4.85546875" customWidth="1"/>
    <col min="50" max="52" width="2.5703125" customWidth="1"/>
    <col min="53" max="53" width="2.28515625" customWidth="1"/>
    <col min="54" max="54" width="2" customWidth="1"/>
    <col min="55" max="55" width="2.28515625" customWidth="1"/>
    <col min="56" max="56" width="2.140625" customWidth="1"/>
    <col min="57" max="57" width="2.85546875" customWidth="1"/>
    <col min="58" max="58" width="5.7109375" customWidth="1"/>
    <col min="59" max="59" width="8" hidden="1" customWidth="1"/>
  </cols>
  <sheetData>
    <row r="1" spans="1:59"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</row>
    <row r="2" spans="1:59">
      <c r="AN2" s="241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98"/>
      <c r="BB2" s="98"/>
      <c r="BC2" s="98"/>
      <c r="BD2" s="98"/>
      <c r="BE2" s="98"/>
      <c r="BF2" s="98"/>
    </row>
    <row r="3" spans="1:59">
      <c r="AN3" s="241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98"/>
    </row>
    <row r="4" spans="1:59">
      <c r="AO4" s="239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</row>
    <row r="5" spans="1:59">
      <c r="I5" s="187" t="s">
        <v>31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98"/>
      <c r="AK5" s="98"/>
      <c r="AL5" s="98"/>
      <c r="AM5" s="98"/>
      <c r="AO5" s="96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</row>
    <row r="6" spans="1:59">
      <c r="A6" s="186" t="s">
        <v>112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</row>
    <row r="7" spans="1:59">
      <c r="B7" s="186" t="s">
        <v>182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</row>
    <row r="8" spans="1:59" ht="31.5" customHeight="1" thickBot="1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265" t="s">
        <v>166</v>
      </c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30"/>
      <c r="AK8" s="30"/>
      <c r="AL8" s="30"/>
      <c r="AM8" s="95"/>
      <c r="AN8" s="186" t="s">
        <v>32</v>
      </c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95"/>
      <c r="BB8" s="95"/>
      <c r="BC8" s="95"/>
    </row>
    <row r="9" spans="1:59" ht="17.25" customHeight="1" thickBot="1">
      <c r="B9" s="175" t="s">
        <v>130</v>
      </c>
      <c r="C9" s="176"/>
      <c r="D9" s="176"/>
      <c r="E9" s="176"/>
      <c r="F9" s="176"/>
      <c r="G9" s="176"/>
      <c r="H9" s="176"/>
      <c r="I9" s="99"/>
      <c r="J9" s="35"/>
      <c r="K9" s="35"/>
      <c r="L9" s="35"/>
      <c r="M9" s="35"/>
      <c r="N9" s="99"/>
      <c r="O9" s="99"/>
      <c r="P9" s="99"/>
      <c r="Q9" s="99"/>
      <c r="R9" s="99"/>
      <c r="S9" s="99"/>
      <c r="T9" s="19"/>
      <c r="U9" s="19"/>
      <c r="V9" s="19"/>
      <c r="W9" s="216" t="s">
        <v>43</v>
      </c>
      <c r="X9" s="217"/>
      <c r="Y9" s="217"/>
      <c r="Z9" s="217"/>
      <c r="AA9" s="218"/>
      <c r="AB9" s="218"/>
      <c r="AC9" s="2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95"/>
      <c r="AO9" s="95"/>
      <c r="AP9" s="95"/>
      <c r="AQ9" s="19"/>
      <c r="AR9" s="95"/>
      <c r="AS9" s="95"/>
      <c r="AT9" s="95"/>
      <c r="AU9" s="95"/>
      <c r="AV9" s="19"/>
      <c r="AW9" s="19"/>
      <c r="AX9" s="19"/>
      <c r="AY9" s="19"/>
      <c r="AZ9" s="19"/>
      <c r="BA9" s="19"/>
      <c r="BB9" s="19"/>
      <c r="BC9" s="19"/>
    </row>
    <row r="10" spans="1:59" ht="79.5" customHeight="1" thickBot="1">
      <c r="A10" s="169" t="s">
        <v>0</v>
      </c>
      <c r="B10" s="169" t="s">
        <v>1</v>
      </c>
      <c r="C10" s="169" t="s">
        <v>2</v>
      </c>
      <c r="D10" s="169" t="s">
        <v>3</v>
      </c>
      <c r="E10" s="105" t="s">
        <v>82</v>
      </c>
      <c r="F10" s="170" t="s">
        <v>4</v>
      </c>
      <c r="G10" s="171"/>
      <c r="H10" s="172"/>
      <c r="I10" s="106" t="s">
        <v>75</v>
      </c>
      <c r="J10" s="170" t="s">
        <v>5</v>
      </c>
      <c r="K10" s="171"/>
      <c r="L10" s="171"/>
      <c r="M10" s="173"/>
      <c r="N10" s="107" t="s">
        <v>81</v>
      </c>
      <c r="O10" s="170" t="s">
        <v>6</v>
      </c>
      <c r="P10" s="174"/>
      <c r="Q10" s="173"/>
      <c r="R10" s="107" t="s">
        <v>83</v>
      </c>
      <c r="S10" s="171" t="s">
        <v>7</v>
      </c>
      <c r="T10" s="184"/>
      <c r="U10" s="226"/>
      <c r="V10" s="108" t="s">
        <v>84</v>
      </c>
      <c r="W10" s="108" t="s">
        <v>67</v>
      </c>
      <c r="X10" s="107" t="s">
        <v>76</v>
      </c>
      <c r="Y10" s="224" t="s">
        <v>8</v>
      </c>
      <c r="Z10" s="225"/>
      <c r="AA10" s="109" t="s">
        <v>85</v>
      </c>
      <c r="AB10" s="170" t="s">
        <v>9</v>
      </c>
      <c r="AC10" s="171"/>
      <c r="AD10" s="172"/>
      <c r="AE10" s="109" t="s">
        <v>86</v>
      </c>
      <c r="AF10" s="170" t="s">
        <v>10</v>
      </c>
      <c r="AG10" s="184"/>
      <c r="AH10" s="184"/>
      <c r="AI10" s="110" t="s">
        <v>77</v>
      </c>
      <c r="AJ10" s="170" t="s">
        <v>11</v>
      </c>
      <c r="AK10" s="174"/>
      <c r="AL10" s="174"/>
      <c r="AM10" s="174"/>
      <c r="AN10" s="125" t="s">
        <v>78</v>
      </c>
      <c r="AO10" s="182" t="s">
        <v>62</v>
      </c>
      <c r="AP10" s="182"/>
      <c r="AQ10" s="183"/>
      <c r="AR10" s="104" t="s">
        <v>79</v>
      </c>
      <c r="AS10" s="170" t="s">
        <v>12</v>
      </c>
      <c r="AT10" s="184"/>
      <c r="AU10" s="184"/>
      <c r="AV10" s="112" t="s">
        <v>80</v>
      </c>
      <c r="AW10" s="170" t="s">
        <v>13</v>
      </c>
      <c r="AX10" s="180"/>
      <c r="AY10" s="180"/>
      <c r="AZ10" s="181"/>
      <c r="BA10" s="105" t="s">
        <v>63</v>
      </c>
      <c r="BB10" s="170" t="s">
        <v>14</v>
      </c>
      <c r="BC10" s="171"/>
      <c r="BD10" s="172"/>
      <c r="BE10" s="105" t="s">
        <v>87</v>
      </c>
      <c r="BF10" s="109" t="s">
        <v>34</v>
      </c>
      <c r="BG10" s="24" t="s">
        <v>34</v>
      </c>
    </row>
    <row r="11" spans="1:59" ht="16.5" thickBot="1">
      <c r="A11" s="169"/>
      <c r="B11" s="169"/>
      <c r="C11" s="169"/>
      <c r="D11" s="169"/>
      <c r="E11" s="243" t="s">
        <v>15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64"/>
      <c r="BF11" s="9"/>
    </row>
    <row r="12" spans="1:59" ht="20.100000000000001" customHeight="1" thickBot="1">
      <c r="A12" s="169"/>
      <c r="B12" s="169"/>
      <c r="C12" s="169"/>
      <c r="D12" s="169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3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2">
        <v>12</v>
      </c>
      <c r="AI12" s="2">
        <v>13</v>
      </c>
      <c r="AJ12" s="2">
        <v>14</v>
      </c>
      <c r="AK12" s="2">
        <v>15</v>
      </c>
      <c r="AL12" s="3">
        <v>16</v>
      </c>
      <c r="AM12" s="2">
        <v>17</v>
      </c>
      <c r="AN12" s="2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5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7">
        <v>35</v>
      </c>
      <c r="BF12" s="10"/>
    </row>
    <row r="13" spans="1:59" ht="20.100000000000001" customHeight="1" thickBot="1">
      <c r="A13" s="169"/>
      <c r="B13" s="169"/>
      <c r="C13" s="169"/>
      <c r="D13" s="169"/>
      <c r="E13" s="221" t="s">
        <v>16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3"/>
      <c r="BF13" s="10"/>
    </row>
    <row r="14" spans="1:59" ht="20.100000000000001" customHeight="1" thickBot="1">
      <c r="A14" s="169"/>
      <c r="B14" s="169"/>
      <c r="C14" s="169"/>
      <c r="D14" s="169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68">
        <v>14</v>
      </c>
      <c r="S14" s="68">
        <v>15</v>
      </c>
      <c r="T14" s="68">
        <v>16</v>
      </c>
      <c r="U14" s="131">
        <v>17</v>
      </c>
      <c r="V14" s="68">
        <v>18</v>
      </c>
      <c r="W14" s="68">
        <v>19</v>
      </c>
      <c r="X14" s="68">
        <v>1</v>
      </c>
      <c r="Y14" s="68">
        <v>2</v>
      </c>
      <c r="Z14" s="68">
        <v>3</v>
      </c>
      <c r="AA14" s="68">
        <v>4</v>
      </c>
      <c r="AB14" s="68">
        <v>5</v>
      </c>
      <c r="AC14" s="68">
        <v>6</v>
      </c>
      <c r="AD14" s="68">
        <v>7</v>
      </c>
      <c r="AE14" s="68">
        <v>8</v>
      </c>
      <c r="AF14" s="68">
        <v>9</v>
      </c>
      <c r="AG14" s="68">
        <v>10</v>
      </c>
      <c r="AH14" s="68">
        <v>11</v>
      </c>
      <c r="AI14" s="68">
        <v>12</v>
      </c>
      <c r="AJ14" s="68">
        <v>13</v>
      </c>
      <c r="AK14" s="68">
        <v>14</v>
      </c>
      <c r="AL14" s="68">
        <v>15</v>
      </c>
      <c r="AM14" s="68">
        <v>16</v>
      </c>
      <c r="AN14" s="68">
        <v>17</v>
      </c>
      <c r="AO14" s="68">
        <v>18</v>
      </c>
      <c r="AP14" s="68">
        <v>19</v>
      </c>
      <c r="AQ14" s="68">
        <v>20</v>
      </c>
      <c r="AR14" s="68">
        <v>21</v>
      </c>
      <c r="AS14" s="68">
        <v>22</v>
      </c>
      <c r="AT14" s="68">
        <v>23</v>
      </c>
      <c r="AU14" s="4">
        <v>24</v>
      </c>
      <c r="AV14" s="26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9" ht="18" customHeight="1" thickBot="1">
      <c r="A15" s="214" t="s">
        <v>64</v>
      </c>
      <c r="B15" s="205" t="s">
        <v>50</v>
      </c>
      <c r="C15" s="272" t="s">
        <v>55</v>
      </c>
      <c r="D15" s="129" t="s">
        <v>17</v>
      </c>
      <c r="E15" s="47">
        <f>E17+E29</f>
        <v>36</v>
      </c>
      <c r="F15" s="47">
        <f t="shared" ref="F15:U15" si="0">F17+F29</f>
        <v>34</v>
      </c>
      <c r="G15" s="47">
        <f t="shared" si="0"/>
        <v>36</v>
      </c>
      <c r="H15" s="47">
        <f t="shared" si="0"/>
        <v>36</v>
      </c>
      <c r="I15" s="47">
        <f t="shared" si="0"/>
        <v>36</v>
      </c>
      <c r="J15" s="47">
        <f t="shared" si="0"/>
        <v>36</v>
      </c>
      <c r="K15" s="47">
        <f t="shared" si="0"/>
        <v>36</v>
      </c>
      <c r="L15" s="47">
        <f t="shared" si="0"/>
        <v>36</v>
      </c>
      <c r="M15" s="47">
        <f t="shared" si="0"/>
        <v>34</v>
      </c>
      <c r="N15" s="47">
        <f t="shared" si="0"/>
        <v>36</v>
      </c>
      <c r="O15" s="47">
        <f t="shared" si="0"/>
        <v>36</v>
      </c>
      <c r="P15" s="47">
        <f t="shared" si="0"/>
        <v>36</v>
      </c>
      <c r="Q15" s="47">
        <f t="shared" si="0"/>
        <v>36</v>
      </c>
      <c r="R15" s="47">
        <f t="shared" si="0"/>
        <v>36</v>
      </c>
      <c r="S15" s="47">
        <f t="shared" si="0"/>
        <v>34</v>
      </c>
      <c r="T15" s="47">
        <f t="shared" si="0"/>
        <v>36</v>
      </c>
      <c r="U15" s="47">
        <f t="shared" si="0"/>
        <v>36</v>
      </c>
      <c r="V15" s="58">
        <f>SUM(E15:T15)</f>
        <v>570</v>
      </c>
      <c r="W15" s="58"/>
      <c r="X15" s="49">
        <f>X17+X29</f>
        <v>34</v>
      </c>
      <c r="Y15" s="49">
        <f t="shared" ref="Y15:AV15" si="1">Y17+Y29</f>
        <v>36</v>
      </c>
      <c r="Z15" s="49">
        <f t="shared" si="1"/>
        <v>36</v>
      </c>
      <c r="AA15" s="49">
        <f t="shared" si="1"/>
        <v>36</v>
      </c>
      <c r="AB15" s="49">
        <f t="shared" si="1"/>
        <v>32</v>
      </c>
      <c r="AC15" s="49">
        <f t="shared" si="1"/>
        <v>34</v>
      </c>
      <c r="AD15" s="49">
        <f t="shared" si="1"/>
        <v>36</v>
      </c>
      <c r="AE15" s="49">
        <f t="shared" si="1"/>
        <v>34</v>
      </c>
      <c r="AF15" s="49">
        <f t="shared" si="1"/>
        <v>34</v>
      </c>
      <c r="AG15" s="49">
        <f t="shared" si="1"/>
        <v>34</v>
      </c>
      <c r="AH15" s="49">
        <f t="shared" si="1"/>
        <v>36</v>
      </c>
      <c r="AI15" s="49">
        <f t="shared" si="1"/>
        <v>36</v>
      </c>
      <c r="AJ15" s="49">
        <f t="shared" si="1"/>
        <v>36</v>
      </c>
      <c r="AK15" s="49">
        <f t="shared" si="1"/>
        <v>36</v>
      </c>
      <c r="AL15" s="49">
        <f t="shared" si="1"/>
        <v>36</v>
      </c>
      <c r="AM15" s="49">
        <f t="shared" si="1"/>
        <v>36</v>
      </c>
      <c r="AN15" s="49">
        <f t="shared" si="1"/>
        <v>36</v>
      </c>
      <c r="AO15" s="49">
        <f t="shared" si="1"/>
        <v>36</v>
      </c>
      <c r="AP15" s="49">
        <f t="shared" si="1"/>
        <v>36</v>
      </c>
      <c r="AQ15" s="49">
        <f t="shared" si="1"/>
        <v>36</v>
      </c>
      <c r="AR15" s="49">
        <f t="shared" si="1"/>
        <v>36</v>
      </c>
      <c r="AS15" s="49">
        <f t="shared" si="1"/>
        <v>36</v>
      </c>
      <c r="AT15" s="49">
        <f t="shared" si="1"/>
        <v>36</v>
      </c>
      <c r="AU15" s="49">
        <f t="shared" si="1"/>
        <v>36</v>
      </c>
      <c r="AV15" s="49">
        <f t="shared" si="1"/>
        <v>18</v>
      </c>
      <c r="AW15" s="141">
        <f>SUM(X15:AJ15)+AK15+AL15+AM15+AN15+AO15+AP15+AQ15+AR15+AS15+AT15+AU15+AV15</f>
        <v>868</v>
      </c>
      <c r="AX15" s="117"/>
      <c r="AY15" s="117"/>
      <c r="AZ15" s="117"/>
      <c r="BA15" s="117"/>
      <c r="BB15" s="117"/>
      <c r="BC15" s="117"/>
      <c r="BD15" s="117"/>
      <c r="BE15" s="142"/>
      <c r="BF15" s="57">
        <f>V15+AW15</f>
        <v>1438</v>
      </c>
    </row>
    <row r="16" spans="1:59" ht="18" customHeight="1" thickBot="1">
      <c r="A16" s="214"/>
      <c r="B16" s="206"/>
      <c r="C16" s="273"/>
      <c r="D16" s="129" t="s">
        <v>18</v>
      </c>
      <c r="E16" s="47">
        <f>E18+E30</f>
        <v>0</v>
      </c>
      <c r="F16" s="47">
        <f t="shared" ref="F16:U16" si="2">F18+F30</f>
        <v>2</v>
      </c>
      <c r="G16" s="47">
        <f t="shared" si="2"/>
        <v>0</v>
      </c>
      <c r="H16" s="47">
        <f t="shared" si="2"/>
        <v>0</v>
      </c>
      <c r="I16" s="47">
        <f t="shared" si="2"/>
        <v>0</v>
      </c>
      <c r="J16" s="47">
        <f t="shared" si="2"/>
        <v>0</v>
      </c>
      <c r="K16" s="47">
        <f t="shared" si="2"/>
        <v>0</v>
      </c>
      <c r="L16" s="47">
        <f t="shared" si="2"/>
        <v>0</v>
      </c>
      <c r="M16" s="47">
        <f t="shared" si="2"/>
        <v>2</v>
      </c>
      <c r="N16" s="47">
        <f t="shared" si="2"/>
        <v>0</v>
      </c>
      <c r="O16" s="47">
        <f t="shared" si="2"/>
        <v>0</v>
      </c>
      <c r="P16" s="47">
        <f t="shared" si="2"/>
        <v>0</v>
      </c>
      <c r="Q16" s="47">
        <f t="shared" si="2"/>
        <v>0</v>
      </c>
      <c r="R16" s="47">
        <f t="shared" si="2"/>
        <v>0</v>
      </c>
      <c r="S16" s="47">
        <f t="shared" si="2"/>
        <v>2</v>
      </c>
      <c r="T16" s="47">
        <f t="shared" si="2"/>
        <v>0</v>
      </c>
      <c r="U16" s="47">
        <f t="shared" si="2"/>
        <v>0</v>
      </c>
      <c r="V16" s="58">
        <f t="shared" ref="V16:V62" si="3">SUM(E16:T16)</f>
        <v>6</v>
      </c>
      <c r="W16" s="58"/>
      <c r="X16" s="49">
        <f>X18+X30</f>
        <v>2</v>
      </c>
      <c r="Y16" s="49">
        <f t="shared" ref="Y16:AV16" si="4">Y18+Y30</f>
        <v>0</v>
      </c>
      <c r="Z16" s="49">
        <f t="shared" si="4"/>
        <v>0</v>
      </c>
      <c r="AA16" s="49">
        <f t="shared" si="4"/>
        <v>0</v>
      </c>
      <c r="AB16" s="49">
        <f t="shared" si="4"/>
        <v>4</v>
      </c>
      <c r="AC16" s="49">
        <f t="shared" si="4"/>
        <v>2</v>
      </c>
      <c r="AD16" s="49">
        <f t="shared" si="4"/>
        <v>0</v>
      </c>
      <c r="AE16" s="49">
        <f t="shared" si="4"/>
        <v>2</v>
      </c>
      <c r="AF16" s="49">
        <f t="shared" si="4"/>
        <v>2</v>
      </c>
      <c r="AG16" s="49">
        <f t="shared" si="4"/>
        <v>2</v>
      </c>
      <c r="AH16" s="49">
        <f t="shared" si="4"/>
        <v>0</v>
      </c>
      <c r="AI16" s="49">
        <f t="shared" si="4"/>
        <v>0</v>
      </c>
      <c r="AJ16" s="49">
        <f t="shared" si="4"/>
        <v>0</v>
      </c>
      <c r="AK16" s="49">
        <f t="shared" si="4"/>
        <v>0</v>
      </c>
      <c r="AL16" s="49">
        <f t="shared" si="4"/>
        <v>0</v>
      </c>
      <c r="AM16" s="49">
        <f t="shared" si="4"/>
        <v>0</v>
      </c>
      <c r="AN16" s="49">
        <f t="shared" si="4"/>
        <v>0</v>
      </c>
      <c r="AO16" s="49">
        <f t="shared" si="4"/>
        <v>0</v>
      </c>
      <c r="AP16" s="49">
        <f t="shared" si="4"/>
        <v>0</v>
      </c>
      <c r="AQ16" s="49">
        <f t="shared" si="4"/>
        <v>0</v>
      </c>
      <c r="AR16" s="49">
        <f t="shared" si="4"/>
        <v>0</v>
      </c>
      <c r="AS16" s="49">
        <f t="shared" si="4"/>
        <v>0</v>
      </c>
      <c r="AT16" s="49">
        <f t="shared" si="4"/>
        <v>0</v>
      </c>
      <c r="AU16" s="49">
        <f t="shared" si="4"/>
        <v>0</v>
      </c>
      <c r="AV16" s="49">
        <f t="shared" si="4"/>
        <v>0</v>
      </c>
      <c r="AW16" s="141">
        <f>SUM(X16:AJ16)+AK16+AL16+AM16+AN16+AO16+AP16+AQ16+AR16+AS16+AT16+AU16+AV16</f>
        <v>14</v>
      </c>
      <c r="AX16" s="117"/>
      <c r="AY16" s="117"/>
      <c r="AZ16" s="117"/>
      <c r="BA16" s="117"/>
      <c r="BB16" s="117"/>
      <c r="BC16" s="117"/>
      <c r="BD16" s="117"/>
      <c r="BE16" s="142"/>
      <c r="BF16" s="57">
        <f t="shared" ref="BF16:BF50" si="5">V16+AW16</f>
        <v>20</v>
      </c>
    </row>
    <row r="17" spans="1:58" ht="18" customHeight="1" thickBot="1">
      <c r="A17" s="214"/>
      <c r="B17" s="199" t="s">
        <v>49</v>
      </c>
      <c r="C17" s="274" t="s">
        <v>57</v>
      </c>
      <c r="D17" s="71" t="s">
        <v>17</v>
      </c>
      <c r="E17" s="73">
        <f>E19+E21+E23+E28</f>
        <v>6</v>
      </c>
      <c r="F17" s="73">
        <f t="shared" ref="F17:U17" si="6">F19+F21+F23+F28</f>
        <v>8</v>
      </c>
      <c r="G17" s="73">
        <f t="shared" si="6"/>
        <v>6</v>
      </c>
      <c r="H17" s="73">
        <f t="shared" si="6"/>
        <v>8</v>
      </c>
      <c r="I17" s="73">
        <f t="shared" si="6"/>
        <v>6</v>
      </c>
      <c r="J17" s="73">
        <f t="shared" si="6"/>
        <v>8</v>
      </c>
      <c r="K17" s="73">
        <f t="shared" si="6"/>
        <v>6</v>
      </c>
      <c r="L17" s="73">
        <f t="shared" si="6"/>
        <v>8</v>
      </c>
      <c r="M17" s="73">
        <f t="shared" si="6"/>
        <v>6</v>
      </c>
      <c r="N17" s="73">
        <f t="shared" si="6"/>
        <v>8</v>
      </c>
      <c r="O17" s="73">
        <f t="shared" si="6"/>
        <v>6</v>
      </c>
      <c r="P17" s="73">
        <f t="shared" si="6"/>
        <v>8</v>
      </c>
      <c r="Q17" s="73">
        <f t="shared" si="6"/>
        <v>6</v>
      </c>
      <c r="R17" s="73">
        <f t="shared" si="6"/>
        <v>8</v>
      </c>
      <c r="S17" s="73">
        <f t="shared" si="6"/>
        <v>6</v>
      </c>
      <c r="T17" s="73">
        <f t="shared" si="6"/>
        <v>8</v>
      </c>
      <c r="U17" s="73">
        <f t="shared" si="6"/>
        <v>0</v>
      </c>
      <c r="V17" s="58">
        <f t="shared" si="3"/>
        <v>112</v>
      </c>
      <c r="W17" s="58"/>
      <c r="X17" s="73">
        <f t="shared" ref="X17:AV17" si="7">X19+X21+X23+X28</f>
        <v>4</v>
      </c>
      <c r="Y17" s="73">
        <f t="shared" si="7"/>
        <v>4</v>
      </c>
      <c r="Z17" s="73">
        <f t="shared" si="7"/>
        <v>4</v>
      </c>
      <c r="AA17" s="73">
        <f t="shared" si="7"/>
        <v>4</v>
      </c>
      <c r="AB17" s="73">
        <f t="shared" si="7"/>
        <v>4</v>
      </c>
      <c r="AC17" s="73">
        <f t="shared" si="7"/>
        <v>4</v>
      </c>
      <c r="AD17" s="73">
        <f t="shared" si="7"/>
        <v>4</v>
      </c>
      <c r="AE17" s="73">
        <f t="shared" si="7"/>
        <v>4</v>
      </c>
      <c r="AF17" s="73">
        <f t="shared" si="7"/>
        <v>4</v>
      </c>
      <c r="AG17" s="73">
        <f t="shared" si="7"/>
        <v>4</v>
      </c>
      <c r="AH17" s="73">
        <f t="shared" si="7"/>
        <v>4</v>
      </c>
      <c r="AI17" s="73">
        <f t="shared" si="7"/>
        <v>4</v>
      </c>
      <c r="AJ17" s="73">
        <f t="shared" si="7"/>
        <v>4</v>
      </c>
      <c r="AK17" s="73">
        <f t="shared" si="7"/>
        <v>0</v>
      </c>
      <c r="AL17" s="73">
        <f t="shared" si="7"/>
        <v>0</v>
      </c>
      <c r="AM17" s="73">
        <f t="shared" si="7"/>
        <v>0</v>
      </c>
      <c r="AN17" s="73">
        <f t="shared" si="7"/>
        <v>0</v>
      </c>
      <c r="AO17" s="73">
        <f t="shared" si="7"/>
        <v>0</v>
      </c>
      <c r="AP17" s="73">
        <f t="shared" si="7"/>
        <v>0</v>
      </c>
      <c r="AQ17" s="73">
        <f t="shared" si="7"/>
        <v>0</v>
      </c>
      <c r="AR17" s="73">
        <f t="shared" si="7"/>
        <v>0</v>
      </c>
      <c r="AS17" s="73">
        <f t="shared" si="7"/>
        <v>0</v>
      </c>
      <c r="AT17" s="73">
        <f t="shared" si="7"/>
        <v>0</v>
      </c>
      <c r="AU17" s="73">
        <f t="shared" si="7"/>
        <v>0</v>
      </c>
      <c r="AV17" s="73">
        <f t="shared" si="7"/>
        <v>0</v>
      </c>
      <c r="AW17" s="141">
        <f>SUM(X17:AJ17)+AK17+AL17+AM17+AN17+AO17+AP17+AQ17+AR17+AS17+AT17+AU17+AV17</f>
        <v>52</v>
      </c>
      <c r="AX17" s="117"/>
      <c r="AY17" s="117"/>
      <c r="AZ17" s="117"/>
      <c r="BA17" s="117"/>
      <c r="BB17" s="117"/>
      <c r="BC17" s="117"/>
      <c r="BD17" s="117"/>
      <c r="BE17" s="142"/>
      <c r="BF17" s="57">
        <f t="shared" si="5"/>
        <v>164</v>
      </c>
    </row>
    <row r="18" spans="1:58" ht="22.5" customHeight="1" thickBot="1">
      <c r="A18" s="214"/>
      <c r="B18" s="230"/>
      <c r="C18" s="271"/>
      <c r="D18" s="71" t="s">
        <v>18</v>
      </c>
      <c r="E18" s="72">
        <f t="shared" ref="E18:Q18" si="8">E20+E22+E24</f>
        <v>0</v>
      </c>
      <c r="F18" s="72">
        <f t="shared" si="8"/>
        <v>0</v>
      </c>
      <c r="G18" s="72">
        <f t="shared" si="8"/>
        <v>0</v>
      </c>
      <c r="H18" s="72">
        <f t="shared" si="8"/>
        <v>0</v>
      </c>
      <c r="I18" s="72">
        <f t="shared" si="8"/>
        <v>0</v>
      </c>
      <c r="J18" s="72">
        <f t="shared" si="8"/>
        <v>0</v>
      </c>
      <c r="K18" s="72">
        <f t="shared" si="8"/>
        <v>0</v>
      </c>
      <c r="L18" s="72">
        <f t="shared" si="8"/>
        <v>0</v>
      </c>
      <c r="M18" s="72">
        <f t="shared" si="8"/>
        <v>0</v>
      </c>
      <c r="N18" s="72">
        <f t="shared" si="8"/>
        <v>0</v>
      </c>
      <c r="O18" s="72">
        <f t="shared" si="8"/>
        <v>0</v>
      </c>
      <c r="P18" s="72">
        <f t="shared" si="8"/>
        <v>0</v>
      </c>
      <c r="Q18" s="72">
        <f t="shared" si="8"/>
        <v>0</v>
      </c>
      <c r="R18" s="72">
        <f t="shared" ref="R18" si="9">R20+R22+R24</f>
        <v>0</v>
      </c>
      <c r="S18" s="72">
        <f t="shared" ref="S18:U18" si="10">S20+S22+S24</f>
        <v>0</v>
      </c>
      <c r="T18" s="72">
        <f t="shared" si="10"/>
        <v>0</v>
      </c>
      <c r="U18" s="72">
        <f t="shared" si="10"/>
        <v>0</v>
      </c>
      <c r="V18" s="58">
        <f t="shared" si="3"/>
        <v>0</v>
      </c>
      <c r="W18" s="58"/>
      <c r="X18" s="73">
        <f>X22+X24+X20</f>
        <v>0</v>
      </c>
      <c r="Y18" s="73">
        <f t="shared" ref="Y18:AV18" si="11">Y22+Y24+Y20</f>
        <v>0</v>
      </c>
      <c r="Z18" s="73">
        <f t="shared" si="11"/>
        <v>0</v>
      </c>
      <c r="AA18" s="73">
        <f t="shared" si="11"/>
        <v>0</v>
      </c>
      <c r="AB18" s="73">
        <f t="shared" si="11"/>
        <v>0</v>
      </c>
      <c r="AC18" s="73">
        <f t="shared" si="11"/>
        <v>0</v>
      </c>
      <c r="AD18" s="73">
        <f t="shared" si="11"/>
        <v>0</v>
      </c>
      <c r="AE18" s="73">
        <f t="shared" si="11"/>
        <v>0</v>
      </c>
      <c r="AF18" s="73">
        <f t="shared" si="11"/>
        <v>0</v>
      </c>
      <c r="AG18" s="73">
        <f t="shared" si="11"/>
        <v>0</v>
      </c>
      <c r="AH18" s="73">
        <f t="shared" si="11"/>
        <v>0</v>
      </c>
      <c r="AI18" s="73">
        <f t="shared" si="11"/>
        <v>0</v>
      </c>
      <c r="AJ18" s="73">
        <f t="shared" si="11"/>
        <v>0</v>
      </c>
      <c r="AK18" s="73">
        <f t="shared" si="11"/>
        <v>0</v>
      </c>
      <c r="AL18" s="73">
        <f t="shared" si="11"/>
        <v>0</v>
      </c>
      <c r="AM18" s="73">
        <f t="shared" si="11"/>
        <v>0</v>
      </c>
      <c r="AN18" s="73">
        <f t="shared" si="11"/>
        <v>0</v>
      </c>
      <c r="AO18" s="73">
        <f t="shared" si="11"/>
        <v>0</v>
      </c>
      <c r="AP18" s="73">
        <f t="shared" si="11"/>
        <v>0</v>
      </c>
      <c r="AQ18" s="73">
        <f t="shared" si="11"/>
        <v>0</v>
      </c>
      <c r="AR18" s="73">
        <f t="shared" si="11"/>
        <v>0</v>
      </c>
      <c r="AS18" s="73">
        <f t="shared" si="11"/>
        <v>0</v>
      </c>
      <c r="AT18" s="73">
        <f t="shared" si="11"/>
        <v>0</v>
      </c>
      <c r="AU18" s="73">
        <f t="shared" si="11"/>
        <v>0</v>
      </c>
      <c r="AV18" s="73">
        <f t="shared" si="11"/>
        <v>0</v>
      </c>
      <c r="AW18" s="141">
        <f>SUM(X18:AJ18)</f>
        <v>0</v>
      </c>
      <c r="AX18" s="117"/>
      <c r="AY18" s="117"/>
      <c r="AZ18" s="117"/>
      <c r="BA18" s="117"/>
      <c r="BB18" s="117"/>
      <c r="BC18" s="117"/>
      <c r="BD18" s="117"/>
      <c r="BE18" s="142"/>
      <c r="BF18" s="57">
        <f t="shared" si="5"/>
        <v>0</v>
      </c>
    </row>
    <row r="19" spans="1:58" ht="18" customHeight="1" thickBot="1">
      <c r="A19" s="214"/>
      <c r="B19" s="211" t="s">
        <v>121</v>
      </c>
      <c r="C19" s="259" t="s">
        <v>122</v>
      </c>
      <c r="D19" s="34" t="s">
        <v>17</v>
      </c>
      <c r="E19" s="69">
        <v>2</v>
      </c>
      <c r="F19" s="69">
        <v>4</v>
      </c>
      <c r="G19" s="69">
        <v>2</v>
      </c>
      <c r="H19" s="69">
        <v>4</v>
      </c>
      <c r="I19" s="69">
        <v>2</v>
      </c>
      <c r="J19" s="69">
        <v>4</v>
      </c>
      <c r="K19" s="69">
        <v>2</v>
      </c>
      <c r="L19" s="69">
        <v>4</v>
      </c>
      <c r="M19" s="69">
        <v>2</v>
      </c>
      <c r="N19" s="69">
        <v>4</v>
      </c>
      <c r="O19" s="69">
        <v>2</v>
      </c>
      <c r="P19" s="69">
        <v>4</v>
      </c>
      <c r="Q19" s="69">
        <v>2</v>
      </c>
      <c r="R19" s="69">
        <v>4</v>
      </c>
      <c r="S19" s="69">
        <v>2</v>
      </c>
      <c r="T19" s="69">
        <v>4</v>
      </c>
      <c r="U19" s="102"/>
      <c r="V19" s="58">
        <f t="shared" si="3"/>
        <v>48</v>
      </c>
      <c r="W19" s="58"/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141">
        <f t="shared" ref="AW19:AW24" si="12">SUM(X19:AV19)</f>
        <v>0</v>
      </c>
      <c r="AX19" s="117"/>
      <c r="AY19" s="117"/>
      <c r="AZ19" s="117"/>
      <c r="BA19" s="117"/>
      <c r="BB19" s="117"/>
      <c r="BC19" s="117"/>
      <c r="BD19" s="117"/>
      <c r="BE19" s="142"/>
      <c r="BF19" s="57">
        <f t="shared" si="5"/>
        <v>48</v>
      </c>
    </row>
    <row r="20" spans="1:58" ht="18" customHeight="1" thickBot="1">
      <c r="A20" s="214"/>
      <c r="B20" s="227"/>
      <c r="C20" s="267"/>
      <c r="D20" s="34" t="s">
        <v>18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102"/>
      <c r="V20" s="58">
        <f t="shared" si="3"/>
        <v>0</v>
      </c>
      <c r="W20" s="58"/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141">
        <f t="shared" si="12"/>
        <v>0</v>
      </c>
      <c r="AX20" s="117"/>
      <c r="AY20" s="117"/>
      <c r="AZ20" s="117"/>
      <c r="BA20" s="117"/>
      <c r="BB20" s="117"/>
      <c r="BC20" s="117"/>
      <c r="BD20" s="117"/>
      <c r="BE20" s="142"/>
      <c r="BF20" s="57">
        <f t="shared" si="5"/>
        <v>0</v>
      </c>
    </row>
    <row r="21" spans="1:58" ht="18" customHeight="1" thickBot="1">
      <c r="A21" s="214"/>
      <c r="B21" s="211" t="s">
        <v>27</v>
      </c>
      <c r="C21" s="259" t="s">
        <v>168</v>
      </c>
      <c r="D21" s="34" t="s">
        <v>17</v>
      </c>
      <c r="E21" s="69">
        <v>2</v>
      </c>
      <c r="F21" s="69">
        <v>2</v>
      </c>
      <c r="G21" s="69">
        <v>2</v>
      </c>
      <c r="H21" s="69">
        <v>2</v>
      </c>
      <c r="I21" s="69">
        <v>2</v>
      </c>
      <c r="J21" s="69">
        <v>2</v>
      </c>
      <c r="K21" s="69">
        <v>2</v>
      </c>
      <c r="L21" s="69">
        <v>2</v>
      </c>
      <c r="M21" s="69">
        <v>2</v>
      </c>
      <c r="N21" s="69">
        <v>2</v>
      </c>
      <c r="O21" s="69">
        <v>2</v>
      </c>
      <c r="P21" s="69">
        <v>2</v>
      </c>
      <c r="Q21" s="69">
        <v>2</v>
      </c>
      <c r="R21" s="69">
        <v>2</v>
      </c>
      <c r="S21" s="69">
        <v>2</v>
      </c>
      <c r="T21" s="69">
        <v>2</v>
      </c>
      <c r="U21" s="102"/>
      <c r="V21" s="58">
        <f>SUM(E21:U21)</f>
        <v>32</v>
      </c>
      <c r="W21" s="58"/>
      <c r="X21" s="74">
        <v>2</v>
      </c>
      <c r="Y21" s="74">
        <v>2</v>
      </c>
      <c r="Z21" s="74">
        <v>2</v>
      </c>
      <c r="AA21" s="74">
        <v>2</v>
      </c>
      <c r="AB21" s="74">
        <v>2</v>
      </c>
      <c r="AC21" s="74">
        <v>2</v>
      </c>
      <c r="AD21" s="74">
        <v>2</v>
      </c>
      <c r="AE21" s="74">
        <v>2</v>
      </c>
      <c r="AF21" s="74">
        <v>2</v>
      </c>
      <c r="AG21" s="74">
        <v>2</v>
      </c>
      <c r="AH21" s="74">
        <v>2</v>
      </c>
      <c r="AI21" s="74">
        <v>2</v>
      </c>
      <c r="AJ21" s="69">
        <v>2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141">
        <f t="shared" si="12"/>
        <v>26</v>
      </c>
      <c r="AX21" s="117"/>
      <c r="AY21" s="117"/>
      <c r="AZ21" s="117"/>
      <c r="BA21" s="117"/>
      <c r="BB21" s="117"/>
      <c r="BC21" s="117"/>
      <c r="BD21" s="117"/>
      <c r="BE21" s="142"/>
      <c r="BF21" s="57">
        <f t="shared" si="5"/>
        <v>58</v>
      </c>
    </row>
    <row r="22" spans="1:58" ht="20.25" customHeight="1" thickBot="1">
      <c r="A22" s="214"/>
      <c r="B22" s="227"/>
      <c r="C22" s="267"/>
      <c r="D22" s="34" t="s">
        <v>18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102"/>
      <c r="V22" s="58">
        <f t="shared" si="3"/>
        <v>0</v>
      </c>
      <c r="W22" s="58"/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141">
        <f t="shared" si="12"/>
        <v>0</v>
      </c>
      <c r="AX22" s="117"/>
      <c r="AY22" s="117"/>
      <c r="AZ22" s="117"/>
      <c r="BA22" s="117"/>
      <c r="BB22" s="117"/>
      <c r="BC22" s="117"/>
      <c r="BD22" s="117"/>
      <c r="BE22" s="142"/>
      <c r="BF22" s="57">
        <f t="shared" si="5"/>
        <v>0</v>
      </c>
    </row>
    <row r="23" spans="1:58" ht="15.75" hidden="1" thickBot="1">
      <c r="A23" s="228"/>
      <c r="B23" s="211"/>
      <c r="C23" s="268"/>
      <c r="D23" s="34" t="s">
        <v>17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102"/>
      <c r="V23" s="58">
        <f t="shared" si="3"/>
        <v>0</v>
      </c>
      <c r="W23" s="58"/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74">
        <v>0</v>
      </c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141">
        <f t="shared" si="12"/>
        <v>0</v>
      </c>
      <c r="AX23" s="117"/>
      <c r="AY23" s="117"/>
      <c r="AZ23" s="117"/>
      <c r="BA23" s="117"/>
      <c r="BB23" s="117"/>
      <c r="BC23" s="117"/>
      <c r="BD23" s="117"/>
      <c r="BE23" s="142"/>
      <c r="BF23" s="57">
        <f t="shared" si="5"/>
        <v>0</v>
      </c>
    </row>
    <row r="24" spans="1:58" ht="15.75" hidden="1" thickBot="1">
      <c r="A24" s="228"/>
      <c r="B24" s="227"/>
      <c r="C24" s="269"/>
      <c r="D24" s="34" t="s">
        <v>18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102"/>
      <c r="V24" s="58">
        <f t="shared" si="3"/>
        <v>0</v>
      </c>
      <c r="W24" s="58"/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74">
        <v>0</v>
      </c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141">
        <f t="shared" si="12"/>
        <v>0</v>
      </c>
      <c r="AX24" s="117"/>
      <c r="AY24" s="117"/>
      <c r="AZ24" s="117"/>
      <c r="BA24" s="117"/>
      <c r="BB24" s="117"/>
      <c r="BC24" s="117"/>
      <c r="BD24" s="117"/>
      <c r="BE24" s="142"/>
      <c r="BF24" s="57">
        <f t="shared" si="5"/>
        <v>0</v>
      </c>
    </row>
    <row r="25" spans="1:58" ht="15.75" hidden="1" thickBot="1">
      <c r="A25" s="214"/>
      <c r="B25" s="229" t="s">
        <v>61</v>
      </c>
      <c r="C25" s="234" t="s">
        <v>72</v>
      </c>
      <c r="D25" s="71" t="s">
        <v>17</v>
      </c>
      <c r="E25" s="72">
        <f>E27</f>
        <v>0</v>
      </c>
      <c r="F25" s="72">
        <f t="shared" ref="F25:T25" si="13">F27</f>
        <v>0</v>
      </c>
      <c r="G25" s="72">
        <f t="shared" si="13"/>
        <v>0</v>
      </c>
      <c r="H25" s="72">
        <f t="shared" si="13"/>
        <v>0</v>
      </c>
      <c r="I25" s="72">
        <f t="shared" si="13"/>
        <v>0</v>
      </c>
      <c r="J25" s="72">
        <f t="shared" si="13"/>
        <v>0</v>
      </c>
      <c r="K25" s="72">
        <f t="shared" si="13"/>
        <v>0</v>
      </c>
      <c r="L25" s="72">
        <f t="shared" si="13"/>
        <v>0</v>
      </c>
      <c r="M25" s="72">
        <f t="shared" si="13"/>
        <v>0</v>
      </c>
      <c r="N25" s="72">
        <f t="shared" si="13"/>
        <v>0</v>
      </c>
      <c r="O25" s="72">
        <f t="shared" si="13"/>
        <v>0</v>
      </c>
      <c r="P25" s="72">
        <f t="shared" si="13"/>
        <v>0</v>
      </c>
      <c r="Q25" s="72">
        <f t="shared" si="13"/>
        <v>0</v>
      </c>
      <c r="R25" s="72">
        <f t="shared" si="13"/>
        <v>0</v>
      </c>
      <c r="S25" s="72">
        <f t="shared" si="13"/>
        <v>0</v>
      </c>
      <c r="T25" s="72">
        <f t="shared" si="13"/>
        <v>0</v>
      </c>
      <c r="U25" s="102"/>
      <c r="V25" s="58">
        <f t="shared" si="3"/>
        <v>0</v>
      </c>
      <c r="W25" s="58"/>
      <c r="X25" s="73">
        <f>X27</f>
        <v>0</v>
      </c>
      <c r="Y25" s="73">
        <f t="shared" ref="Y25:AJ25" si="14">Y27</f>
        <v>0</v>
      </c>
      <c r="Z25" s="73">
        <f t="shared" si="14"/>
        <v>0</v>
      </c>
      <c r="AA25" s="73">
        <f t="shared" si="14"/>
        <v>0</v>
      </c>
      <c r="AB25" s="73">
        <f t="shared" si="14"/>
        <v>0</v>
      </c>
      <c r="AC25" s="73">
        <f t="shared" si="14"/>
        <v>0</v>
      </c>
      <c r="AD25" s="73">
        <f t="shared" si="14"/>
        <v>0</v>
      </c>
      <c r="AE25" s="73">
        <f t="shared" si="14"/>
        <v>0</v>
      </c>
      <c r="AF25" s="73">
        <f t="shared" si="14"/>
        <v>0</v>
      </c>
      <c r="AG25" s="73">
        <f t="shared" si="14"/>
        <v>0</v>
      </c>
      <c r="AH25" s="73">
        <f t="shared" si="14"/>
        <v>0</v>
      </c>
      <c r="AI25" s="73">
        <f t="shared" si="14"/>
        <v>0</v>
      </c>
      <c r="AJ25" s="73">
        <f t="shared" si="14"/>
        <v>0</v>
      </c>
      <c r="AK25" s="73"/>
      <c r="AL25" s="73"/>
      <c r="AM25" s="73"/>
      <c r="AN25" s="69"/>
      <c r="AO25" s="69"/>
      <c r="AP25" s="69"/>
      <c r="AQ25" s="74"/>
      <c r="AR25" s="74"/>
      <c r="AS25" s="74"/>
      <c r="AT25" s="74"/>
      <c r="AU25" s="134"/>
      <c r="AV25" s="134"/>
      <c r="AW25" s="141">
        <f t="shared" ref="AW25:AW26" si="15">SUM(X25:AJ25)</f>
        <v>0</v>
      </c>
      <c r="AX25" s="117"/>
      <c r="AY25" s="117"/>
      <c r="AZ25" s="117"/>
      <c r="BA25" s="117"/>
      <c r="BB25" s="117"/>
      <c r="BC25" s="117"/>
      <c r="BD25" s="117"/>
      <c r="BE25" s="142"/>
      <c r="BF25" s="57">
        <f t="shared" si="5"/>
        <v>0</v>
      </c>
    </row>
    <row r="26" spans="1:58" ht="15.75" hidden="1" thickBot="1">
      <c r="A26" s="214"/>
      <c r="B26" s="230"/>
      <c r="C26" s="235"/>
      <c r="D26" s="71" t="s">
        <v>18</v>
      </c>
      <c r="E26" s="72">
        <f>E28</f>
        <v>2</v>
      </c>
      <c r="F26" s="72">
        <f t="shared" ref="F26:T26" si="16">F28</f>
        <v>2</v>
      </c>
      <c r="G26" s="72">
        <f t="shared" si="16"/>
        <v>2</v>
      </c>
      <c r="H26" s="72">
        <f t="shared" si="16"/>
        <v>2</v>
      </c>
      <c r="I26" s="72">
        <f t="shared" si="16"/>
        <v>2</v>
      </c>
      <c r="J26" s="72">
        <f t="shared" si="16"/>
        <v>2</v>
      </c>
      <c r="K26" s="72">
        <f t="shared" si="16"/>
        <v>2</v>
      </c>
      <c r="L26" s="72">
        <f t="shared" si="16"/>
        <v>2</v>
      </c>
      <c r="M26" s="72">
        <f t="shared" si="16"/>
        <v>2</v>
      </c>
      <c r="N26" s="72">
        <f t="shared" si="16"/>
        <v>2</v>
      </c>
      <c r="O26" s="72">
        <f t="shared" si="16"/>
        <v>2</v>
      </c>
      <c r="P26" s="72">
        <f t="shared" si="16"/>
        <v>2</v>
      </c>
      <c r="Q26" s="72">
        <f t="shared" si="16"/>
        <v>2</v>
      </c>
      <c r="R26" s="72">
        <f t="shared" si="16"/>
        <v>2</v>
      </c>
      <c r="S26" s="72">
        <f t="shared" si="16"/>
        <v>2</v>
      </c>
      <c r="T26" s="72">
        <f t="shared" si="16"/>
        <v>2</v>
      </c>
      <c r="U26" s="102"/>
      <c r="V26" s="58">
        <f t="shared" si="3"/>
        <v>32</v>
      </c>
      <c r="W26" s="58"/>
      <c r="X26" s="73">
        <f>X28</f>
        <v>2</v>
      </c>
      <c r="Y26" s="73">
        <f t="shared" ref="Y26:AJ26" si="17">Y28</f>
        <v>2</v>
      </c>
      <c r="Z26" s="73">
        <f t="shared" si="17"/>
        <v>2</v>
      </c>
      <c r="AA26" s="73">
        <f t="shared" si="17"/>
        <v>2</v>
      </c>
      <c r="AB26" s="73">
        <f t="shared" si="17"/>
        <v>2</v>
      </c>
      <c r="AC26" s="73">
        <f t="shared" si="17"/>
        <v>2</v>
      </c>
      <c r="AD26" s="73">
        <f t="shared" si="17"/>
        <v>2</v>
      </c>
      <c r="AE26" s="73">
        <f t="shared" si="17"/>
        <v>2</v>
      </c>
      <c r="AF26" s="73">
        <f t="shared" si="17"/>
        <v>2</v>
      </c>
      <c r="AG26" s="73">
        <f t="shared" si="17"/>
        <v>2</v>
      </c>
      <c r="AH26" s="73">
        <f t="shared" si="17"/>
        <v>2</v>
      </c>
      <c r="AI26" s="73">
        <f t="shared" si="17"/>
        <v>2</v>
      </c>
      <c r="AJ26" s="73">
        <f t="shared" si="17"/>
        <v>2</v>
      </c>
      <c r="AK26" s="73"/>
      <c r="AL26" s="73"/>
      <c r="AM26" s="73"/>
      <c r="AN26" s="69"/>
      <c r="AO26" s="69"/>
      <c r="AP26" s="69"/>
      <c r="AQ26" s="74"/>
      <c r="AR26" s="74"/>
      <c r="AS26" s="74"/>
      <c r="AT26" s="74"/>
      <c r="AU26" s="134"/>
      <c r="AV26" s="134"/>
      <c r="AW26" s="141">
        <f t="shared" si="15"/>
        <v>26</v>
      </c>
      <c r="AX26" s="117"/>
      <c r="AY26" s="117"/>
      <c r="AZ26" s="117"/>
      <c r="BA26" s="117"/>
      <c r="BB26" s="117"/>
      <c r="BC26" s="117"/>
      <c r="BD26" s="117"/>
      <c r="BE26" s="142"/>
      <c r="BF26" s="57">
        <f t="shared" si="5"/>
        <v>58</v>
      </c>
    </row>
    <row r="27" spans="1:58" ht="15.75" hidden="1" customHeight="1" thickBot="1">
      <c r="A27" s="214"/>
      <c r="B27" s="211" t="s">
        <v>38</v>
      </c>
      <c r="C27" s="207" t="s">
        <v>53</v>
      </c>
      <c r="D27" s="34" t="s">
        <v>17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102"/>
      <c r="V27" s="58">
        <f t="shared" si="3"/>
        <v>0</v>
      </c>
      <c r="W27" s="58"/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v>0</v>
      </c>
      <c r="AN27" s="69">
        <v>0</v>
      </c>
      <c r="AO27" s="69">
        <v>0</v>
      </c>
      <c r="AP27" s="69">
        <v>0</v>
      </c>
      <c r="AQ27" s="74">
        <v>0</v>
      </c>
      <c r="AR27" s="74">
        <v>0</v>
      </c>
      <c r="AS27" s="74">
        <v>0</v>
      </c>
      <c r="AT27" s="74">
        <v>0</v>
      </c>
      <c r="AU27" s="134">
        <v>0</v>
      </c>
      <c r="AV27" s="134">
        <v>0</v>
      </c>
      <c r="AW27" s="141">
        <f>SUM(X27:AV27)</f>
        <v>0</v>
      </c>
      <c r="AX27" s="117"/>
      <c r="AY27" s="117"/>
      <c r="AZ27" s="117"/>
      <c r="BA27" s="117"/>
      <c r="BB27" s="117"/>
      <c r="BC27" s="117"/>
      <c r="BD27" s="117"/>
      <c r="BE27" s="142"/>
      <c r="BF27" s="57"/>
    </row>
    <row r="28" spans="1:58" ht="29.25" customHeight="1" thickBot="1">
      <c r="A28" s="214"/>
      <c r="B28" s="212"/>
      <c r="C28" s="208"/>
      <c r="D28" s="34" t="s">
        <v>17</v>
      </c>
      <c r="E28" s="69">
        <v>2</v>
      </c>
      <c r="F28" s="69">
        <v>2</v>
      </c>
      <c r="G28" s="69">
        <v>2</v>
      </c>
      <c r="H28" s="69">
        <v>2</v>
      </c>
      <c r="I28" s="69">
        <v>2</v>
      </c>
      <c r="J28" s="69">
        <v>2</v>
      </c>
      <c r="K28" s="69">
        <v>2</v>
      </c>
      <c r="L28" s="69">
        <v>2</v>
      </c>
      <c r="M28" s="69">
        <v>2</v>
      </c>
      <c r="N28" s="69">
        <v>2</v>
      </c>
      <c r="O28" s="69">
        <v>2</v>
      </c>
      <c r="P28" s="69">
        <v>2</v>
      </c>
      <c r="Q28" s="69">
        <v>2</v>
      </c>
      <c r="R28" s="69">
        <v>2</v>
      </c>
      <c r="S28" s="69">
        <v>2</v>
      </c>
      <c r="T28" s="69">
        <v>2</v>
      </c>
      <c r="U28" s="102"/>
      <c r="V28" s="58">
        <f t="shared" si="3"/>
        <v>32</v>
      </c>
      <c r="W28" s="58"/>
      <c r="X28" s="74">
        <v>2</v>
      </c>
      <c r="Y28" s="74">
        <v>2</v>
      </c>
      <c r="Z28" s="74">
        <v>2</v>
      </c>
      <c r="AA28" s="74">
        <v>2</v>
      </c>
      <c r="AB28" s="74">
        <v>2</v>
      </c>
      <c r="AC28" s="74">
        <v>2</v>
      </c>
      <c r="AD28" s="74">
        <v>2</v>
      </c>
      <c r="AE28" s="74">
        <v>2</v>
      </c>
      <c r="AF28" s="74">
        <v>2</v>
      </c>
      <c r="AG28" s="74">
        <v>2</v>
      </c>
      <c r="AH28" s="74">
        <v>2</v>
      </c>
      <c r="AI28" s="74">
        <v>2</v>
      </c>
      <c r="AJ28" s="74">
        <v>2</v>
      </c>
      <c r="AK28" s="74">
        <v>0</v>
      </c>
      <c r="AL28" s="74">
        <v>0</v>
      </c>
      <c r="AM28" s="74">
        <v>0</v>
      </c>
      <c r="AN28" s="69">
        <v>0</v>
      </c>
      <c r="AO28" s="69">
        <v>0</v>
      </c>
      <c r="AP28" s="69">
        <v>0</v>
      </c>
      <c r="AQ28" s="74">
        <v>0</v>
      </c>
      <c r="AR28" s="74">
        <v>0</v>
      </c>
      <c r="AS28" s="74">
        <v>0</v>
      </c>
      <c r="AT28" s="74">
        <v>0</v>
      </c>
      <c r="AU28" s="134">
        <v>0</v>
      </c>
      <c r="AV28" s="134">
        <v>0</v>
      </c>
      <c r="AW28" s="141">
        <f>SUM(X28:AV28)</f>
        <v>26</v>
      </c>
      <c r="AX28" s="117"/>
      <c r="AY28" s="117"/>
      <c r="AZ28" s="117"/>
      <c r="BA28" s="117"/>
      <c r="BB28" s="117"/>
      <c r="BC28" s="117"/>
      <c r="BD28" s="117"/>
      <c r="BE28" s="142"/>
      <c r="BF28" s="57"/>
    </row>
    <row r="29" spans="1:58" ht="24" customHeight="1" thickBot="1">
      <c r="A29" s="214"/>
      <c r="B29" s="229" t="s">
        <v>52</v>
      </c>
      <c r="C29" s="234" t="s">
        <v>183</v>
      </c>
      <c r="D29" s="71" t="str">
        <f t="shared" ref="D29" si="18">D25</f>
        <v>обяз. уч.</v>
      </c>
      <c r="E29" s="72">
        <f>E31+E47</f>
        <v>30</v>
      </c>
      <c r="F29" s="72">
        <f t="shared" ref="F29:U29" si="19">F31+F47</f>
        <v>26</v>
      </c>
      <c r="G29" s="72">
        <f t="shared" si="19"/>
        <v>30</v>
      </c>
      <c r="H29" s="72">
        <f t="shared" si="19"/>
        <v>28</v>
      </c>
      <c r="I29" s="72">
        <f t="shared" si="19"/>
        <v>30</v>
      </c>
      <c r="J29" s="72">
        <f t="shared" si="19"/>
        <v>28</v>
      </c>
      <c r="K29" s="72">
        <f t="shared" si="19"/>
        <v>30</v>
      </c>
      <c r="L29" s="72">
        <f t="shared" si="19"/>
        <v>28</v>
      </c>
      <c r="M29" s="72">
        <f t="shared" si="19"/>
        <v>28</v>
      </c>
      <c r="N29" s="72">
        <f t="shared" si="19"/>
        <v>28</v>
      </c>
      <c r="O29" s="72">
        <f t="shared" si="19"/>
        <v>30</v>
      </c>
      <c r="P29" s="72">
        <f t="shared" si="19"/>
        <v>28</v>
      </c>
      <c r="Q29" s="72">
        <f t="shared" si="19"/>
        <v>30</v>
      </c>
      <c r="R29" s="72">
        <f t="shared" si="19"/>
        <v>28</v>
      </c>
      <c r="S29" s="72">
        <f t="shared" si="19"/>
        <v>28</v>
      </c>
      <c r="T29" s="72">
        <f t="shared" si="19"/>
        <v>28</v>
      </c>
      <c r="U29" s="72">
        <f t="shared" si="19"/>
        <v>36</v>
      </c>
      <c r="V29" s="58">
        <f t="shared" si="3"/>
        <v>458</v>
      </c>
      <c r="W29" s="58"/>
      <c r="X29" s="72">
        <f>X31+X47</f>
        <v>30</v>
      </c>
      <c r="Y29" s="72">
        <f t="shared" ref="Y29:AV29" si="20">Y31+Y47</f>
        <v>32</v>
      </c>
      <c r="Z29" s="72">
        <f t="shared" si="20"/>
        <v>32</v>
      </c>
      <c r="AA29" s="72">
        <f t="shared" si="20"/>
        <v>32</v>
      </c>
      <c r="AB29" s="72">
        <f t="shared" si="20"/>
        <v>28</v>
      </c>
      <c r="AC29" s="72">
        <f>AC31+AC47</f>
        <v>30</v>
      </c>
      <c r="AD29" s="72">
        <f t="shared" si="20"/>
        <v>32</v>
      </c>
      <c r="AE29" s="72">
        <f t="shared" si="20"/>
        <v>30</v>
      </c>
      <c r="AF29" s="72">
        <f t="shared" si="20"/>
        <v>30</v>
      </c>
      <c r="AG29" s="72">
        <f t="shared" si="20"/>
        <v>30</v>
      </c>
      <c r="AH29" s="72">
        <f t="shared" si="20"/>
        <v>32</v>
      </c>
      <c r="AI29" s="72">
        <f t="shared" si="20"/>
        <v>32</v>
      </c>
      <c r="AJ29" s="72">
        <f t="shared" si="20"/>
        <v>32</v>
      </c>
      <c r="AK29" s="72">
        <f t="shared" si="20"/>
        <v>36</v>
      </c>
      <c r="AL29" s="72">
        <f t="shared" si="20"/>
        <v>36</v>
      </c>
      <c r="AM29" s="72">
        <f t="shared" si="20"/>
        <v>36</v>
      </c>
      <c r="AN29" s="72">
        <f t="shared" si="20"/>
        <v>36</v>
      </c>
      <c r="AO29" s="72">
        <f t="shared" si="20"/>
        <v>36</v>
      </c>
      <c r="AP29" s="72">
        <f t="shared" si="20"/>
        <v>36</v>
      </c>
      <c r="AQ29" s="72">
        <f t="shared" si="20"/>
        <v>36</v>
      </c>
      <c r="AR29" s="72">
        <f t="shared" si="20"/>
        <v>36</v>
      </c>
      <c r="AS29" s="72">
        <f t="shared" si="20"/>
        <v>36</v>
      </c>
      <c r="AT29" s="72">
        <f t="shared" si="20"/>
        <v>36</v>
      </c>
      <c r="AU29" s="72">
        <f t="shared" si="20"/>
        <v>36</v>
      </c>
      <c r="AV29" s="72">
        <f t="shared" si="20"/>
        <v>18</v>
      </c>
      <c r="AW29" s="141">
        <f>SUM(X29:AJ29)+AK29+AL29+AM29+AN29+AO29+AP29+AQ29+AR29+AS29+AT29+AU29+AV29</f>
        <v>816</v>
      </c>
      <c r="AX29" s="117"/>
      <c r="AY29" s="117"/>
      <c r="AZ29" s="117"/>
      <c r="BA29" s="117"/>
      <c r="BB29" s="117"/>
      <c r="BC29" s="117"/>
      <c r="BD29" s="117"/>
      <c r="BE29" s="142"/>
      <c r="BF29" s="57"/>
    </row>
    <row r="30" spans="1:58" ht="29.25" customHeight="1" thickBot="1">
      <c r="A30" s="214"/>
      <c r="B30" s="230"/>
      <c r="C30" s="235"/>
      <c r="D30" s="71" t="str">
        <f t="shared" ref="D30" si="21">D26</f>
        <v>сам. р. с.</v>
      </c>
      <c r="E30" s="72">
        <f>E32+E48</f>
        <v>0</v>
      </c>
      <c r="F30" s="72">
        <f t="shared" ref="F30:U30" si="22">F32+F48</f>
        <v>2</v>
      </c>
      <c r="G30" s="72">
        <f t="shared" si="22"/>
        <v>0</v>
      </c>
      <c r="H30" s="72">
        <f t="shared" si="22"/>
        <v>0</v>
      </c>
      <c r="I30" s="72">
        <f t="shared" si="22"/>
        <v>0</v>
      </c>
      <c r="J30" s="72">
        <f t="shared" si="22"/>
        <v>0</v>
      </c>
      <c r="K30" s="72">
        <f t="shared" si="22"/>
        <v>0</v>
      </c>
      <c r="L30" s="72">
        <f t="shared" si="22"/>
        <v>0</v>
      </c>
      <c r="M30" s="72">
        <f t="shared" si="22"/>
        <v>2</v>
      </c>
      <c r="N30" s="72">
        <f t="shared" si="22"/>
        <v>0</v>
      </c>
      <c r="O30" s="72">
        <f t="shared" si="22"/>
        <v>0</v>
      </c>
      <c r="P30" s="72">
        <f t="shared" si="22"/>
        <v>0</v>
      </c>
      <c r="Q30" s="72">
        <f t="shared" si="22"/>
        <v>0</v>
      </c>
      <c r="R30" s="72">
        <f t="shared" si="22"/>
        <v>0</v>
      </c>
      <c r="S30" s="72">
        <f t="shared" si="22"/>
        <v>2</v>
      </c>
      <c r="T30" s="72">
        <f t="shared" si="22"/>
        <v>0</v>
      </c>
      <c r="U30" s="72">
        <f t="shared" si="22"/>
        <v>0</v>
      </c>
      <c r="V30" s="58">
        <f t="shared" si="3"/>
        <v>6</v>
      </c>
      <c r="W30" s="58"/>
      <c r="X30" s="72">
        <f>X32+X48</f>
        <v>2</v>
      </c>
      <c r="Y30" s="72">
        <f t="shared" ref="Y30:AV30" si="23">Y32+Y48</f>
        <v>0</v>
      </c>
      <c r="Z30" s="72">
        <f t="shared" si="23"/>
        <v>0</v>
      </c>
      <c r="AA30" s="72">
        <f t="shared" si="23"/>
        <v>0</v>
      </c>
      <c r="AB30" s="72">
        <f t="shared" si="23"/>
        <v>4</v>
      </c>
      <c r="AC30" s="72">
        <f t="shared" si="23"/>
        <v>2</v>
      </c>
      <c r="AD30" s="72">
        <f t="shared" si="23"/>
        <v>0</v>
      </c>
      <c r="AE30" s="72">
        <f t="shared" si="23"/>
        <v>2</v>
      </c>
      <c r="AF30" s="72">
        <f t="shared" si="23"/>
        <v>2</v>
      </c>
      <c r="AG30" s="72">
        <f t="shared" si="23"/>
        <v>2</v>
      </c>
      <c r="AH30" s="72">
        <f t="shared" si="23"/>
        <v>0</v>
      </c>
      <c r="AI30" s="72">
        <f t="shared" si="23"/>
        <v>0</v>
      </c>
      <c r="AJ30" s="72">
        <f t="shared" si="23"/>
        <v>0</v>
      </c>
      <c r="AK30" s="72">
        <f t="shared" si="23"/>
        <v>0</v>
      </c>
      <c r="AL30" s="72">
        <f t="shared" si="23"/>
        <v>0</v>
      </c>
      <c r="AM30" s="72">
        <f t="shared" si="23"/>
        <v>0</v>
      </c>
      <c r="AN30" s="72">
        <f t="shared" si="23"/>
        <v>0</v>
      </c>
      <c r="AO30" s="72">
        <f t="shared" si="23"/>
        <v>0</v>
      </c>
      <c r="AP30" s="72">
        <f t="shared" si="23"/>
        <v>0</v>
      </c>
      <c r="AQ30" s="72">
        <f t="shared" si="23"/>
        <v>0</v>
      </c>
      <c r="AR30" s="72">
        <f t="shared" si="23"/>
        <v>0</v>
      </c>
      <c r="AS30" s="72">
        <f t="shared" si="23"/>
        <v>0</v>
      </c>
      <c r="AT30" s="72">
        <f t="shared" si="23"/>
        <v>0</v>
      </c>
      <c r="AU30" s="72">
        <f t="shared" si="23"/>
        <v>0</v>
      </c>
      <c r="AV30" s="72">
        <f t="shared" si="23"/>
        <v>0</v>
      </c>
      <c r="AW30" s="141">
        <f>SUM(X30:AJ30)+AK30+AL30+AM30+AN30+AO30+AP30+AQ30+AR30+AS30+AT30+AU30+AV30</f>
        <v>14</v>
      </c>
      <c r="AX30" s="117"/>
      <c r="AY30" s="117"/>
      <c r="AZ30" s="117"/>
      <c r="BA30" s="117"/>
      <c r="BB30" s="117"/>
      <c r="BC30" s="117"/>
      <c r="BD30" s="117"/>
      <c r="BE30" s="142"/>
      <c r="BF30" s="57"/>
    </row>
    <row r="31" spans="1:58" ht="15.75" thickBot="1">
      <c r="A31" s="214"/>
      <c r="B31" s="229" t="s">
        <v>30</v>
      </c>
      <c r="C31" s="234" t="s">
        <v>184</v>
      </c>
      <c r="D31" s="71" t="s">
        <v>17</v>
      </c>
      <c r="E31" s="72">
        <f>E33+E35+E37+E39+E41+E43</f>
        <v>30</v>
      </c>
      <c r="F31" s="72">
        <f t="shared" ref="F31:U31" si="24">F33+F35+F37+F39+F41+F43</f>
        <v>26</v>
      </c>
      <c r="G31" s="72">
        <f t="shared" si="24"/>
        <v>30</v>
      </c>
      <c r="H31" s="72">
        <f t="shared" si="24"/>
        <v>28</v>
      </c>
      <c r="I31" s="72">
        <f t="shared" si="24"/>
        <v>30</v>
      </c>
      <c r="J31" s="72">
        <f t="shared" si="24"/>
        <v>28</v>
      </c>
      <c r="K31" s="72">
        <f t="shared" si="24"/>
        <v>30</v>
      </c>
      <c r="L31" s="72">
        <f t="shared" si="24"/>
        <v>28</v>
      </c>
      <c r="M31" s="72">
        <f t="shared" si="24"/>
        <v>28</v>
      </c>
      <c r="N31" s="72">
        <f t="shared" si="24"/>
        <v>28</v>
      </c>
      <c r="O31" s="72">
        <f t="shared" si="24"/>
        <v>30</v>
      </c>
      <c r="P31" s="72">
        <f t="shared" si="24"/>
        <v>28</v>
      </c>
      <c r="Q31" s="72">
        <f t="shared" si="24"/>
        <v>30</v>
      </c>
      <c r="R31" s="72">
        <f t="shared" si="24"/>
        <v>28</v>
      </c>
      <c r="S31" s="72">
        <f t="shared" si="24"/>
        <v>28</v>
      </c>
      <c r="T31" s="72">
        <f t="shared" si="24"/>
        <v>28</v>
      </c>
      <c r="U31" s="72">
        <f t="shared" si="24"/>
        <v>36</v>
      </c>
      <c r="V31" s="58">
        <f t="shared" si="3"/>
        <v>458</v>
      </c>
      <c r="W31" s="58"/>
      <c r="X31" s="72">
        <f>X33+X35+X37+X39+X41+X43</f>
        <v>20</v>
      </c>
      <c r="Y31" s="72">
        <f t="shared" ref="Y31:AI31" si="25">Y33+Y35+Y37+Y39+Y41+Y43</f>
        <v>24</v>
      </c>
      <c r="Z31" s="72">
        <f t="shared" si="25"/>
        <v>20</v>
      </c>
      <c r="AA31" s="72">
        <f t="shared" si="25"/>
        <v>24</v>
      </c>
      <c r="AB31" s="72">
        <f t="shared" si="25"/>
        <v>20</v>
      </c>
      <c r="AC31" s="72">
        <f>AC33+AC35+AC37+AC39+AC41+AC43</f>
        <v>24</v>
      </c>
      <c r="AD31" s="72">
        <f t="shared" si="25"/>
        <v>20</v>
      </c>
      <c r="AE31" s="72">
        <f t="shared" si="25"/>
        <v>22</v>
      </c>
      <c r="AF31" s="72">
        <f t="shared" si="25"/>
        <v>20</v>
      </c>
      <c r="AG31" s="72">
        <f t="shared" si="25"/>
        <v>20</v>
      </c>
      <c r="AH31" s="72">
        <f t="shared" si="25"/>
        <v>20</v>
      </c>
      <c r="AI31" s="72">
        <f t="shared" si="25"/>
        <v>20</v>
      </c>
      <c r="AJ31" s="72">
        <f>AJ33+AJ35+AJ37+AJ39+AJ41+AJ43+AJ45+AJ46</f>
        <v>20</v>
      </c>
      <c r="AK31" s="72">
        <f t="shared" ref="AK31:AV31" si="26">AK33+AK35+AK37+AK39+AK41+AK43+AK45+AK46</f>
        <v>32</v>
      </c>
      <c r="AL31" s="72">
        <f t="shared" si="26"/>
        <v>36</v>
      </c>
      <c r="AM31" s="72">
        <f t="shared" si="26"/>
        <v>24</v>
      </c>
      <c r="AN31" s="72">
        <f t="shared" si="26"/>
        <v>0</v>
      </c>
      <c r="AO31" s="72">
        <f t="shared" si="26"/>
        <v>6</v>
      </c>
      <c r="AP31" s="72">
        <f t="shared" si="26"/>
        <v>36</v>
      </c>
      <c r="AQ31" s="72">
        <f t="shared" si="26"/>
        <v>36</v>
      </c>
      <c r="AR31" s="72">
        <f t="shared" si="26"/>
        <v>24</v>
      </c>
      <c r="AS31" s="72">
        <f t="shared" si="26"/>
        <v>0</v>
      </c>
      <c r="AT31" s="72">
        <f t="shared" si="26"/>
        <v>0</v>
      </c>
      <c r="AU31" s="72">
        <f t="shared" si="26"/>
        <v>16</v>
      </c>
      <c r="AV31" s="72">
        <f t="shared" si="26"/>
        <v>8</v>
      </c>
      <c r="AW31" s="141">
        <f>SUM(X31:AJ31)+AK31+AL31+AM31+AN31+AO31+AP31+AQ31+AR31+AS31+AT31+AU31+AV31</f>
        <v>492</v>
      </c>
      <c r="AX31" s="117"/>
      <c r="AY31" s="117"/>
      <c r="AZ31" s="117"/>
      <c r="BA31" s="117"/>
      <c r="BB31" s="117"/>
      <c r="BC31" s="117"/>
      <c r="BD31" s="117"/>
      <c r="BE31" s="142"/>
      <c r="BF31" s="57">
        <f t="shared" si="5"/>
        <v>950</v>
      </c>
    </row>
    <row r="32" spans="1:58" ht="15.75" thickBot="1">
      <c r="A32" s="214"/>
      <c r="B32" s="230"/>
      <c r="C32" s="235"/>
      <c r="D32" s="71" t="s">
        <v>18</v>
      </c>
      <c r="E32" s="72">
        <f>E34+E36+E38+E40+E42+E44</f>
        <v>0</v>
      </c>
      <c r="F32" s="72">
        <f t="shared" ref="F32:U32" si="27">F34+F36+F38+F40+F42+F44</f>
        <v>2</v>
      </c>
      <c r="G32" s="72">
        <f t="shared" si="27"/>
        <v>0</v>
      </c>
      <c r="H32" s="72">
        <f t="shared" si="27"/>
        <v>0</v>
      </c>
      <c r="I32" s="72">
        <f t="shared" si="27"/>
        <v>0</v>
      </c>
      <c r="J32" s="72">
        <f t="shared" si="27"/>
        <v>0</v>
      </c>
      <c r="K32" s="72">
        <f t="shared" si="27"/>
        <v>0</v>
      </c>
      <c r="L32" s="72">
        <f t="shared" si="27"/>
        <v>0</v>
      </c>
      <c r="M32" s="72">
        <f t="shared" si="27"/>
        <v>2</v>
      </c>
      <c r="N32" s="72">
        <f t="shared" si="27"/>
        <v>0</v>
      </c>
      <c r="O32" s="72">
        <f t="shared" si="27"/>
        <v>0</v>
      </c>
      <c r="P32" s="72">
        <f t="shared" si="27"/>
        <v>0</v>
      </c>
      <c r="Q32" s="72">
        <f t="shared" si="27"/>
        <v>0</v>
      </c>
      <c r="R32" s="72">
        <f t="shared" si="27"/>
        <v>0</v>
      </c>
      <c r="S32" s="72">
        <f t="shared" si="27"/>
        <v>2</v>
      </c>
      <c r="T32" s="72">
        <f t="shared" si="27"/>
        <v>0</v>
      </c>
      <c r="U32" s="72">
        <f t="shared" si="27"/>
        <v>0</v>
      </c>
      <c r="V32" s="58">
        <f t="shared" si="3"/>
        <v>6</v>
      </c>
      <c r="W32" s="58"/>
      <c r="X32" s="72">
        <f>X34+X36+X38+X40+X42+X44</f>
        <v>0</v>
      </c>
      <c r="Y32" s="72">
        <f t="shared" ref="Y32:AJ32" si="28">Y34+Y36+Y38+Y40+Y42+Y44</f>
        <v>0</v>
      </c>
      <c r="Z32" s="72">
        <f t="shared" si="28"/>
        <v>0</v>
      </c>
      <c r="AA32" s="72">
        <f t="shared" si="28"/>
        <v>0</v>
      </c>
      <c r="AB32" s="72">
        <f t="shared" si="28"/>
        <v>2</v>
      </c>
      <c r="AC32" s="72">
        <f t="shared" si="28"/>
        <v>0</v>
      </c>
      <c r="AD32" s="72">
        <f t="shared" si="28"/>
        <v>0</v>
      </c>
      <c r="AE32" s="72">
        <f t="shared" si="28"/>
        <v>2</v>
      </c>
      <c r="AF32" s="72">
        <f t="shared" si="28"/>
        <v>0</v>
      </c>
      <c r="AG32" s="72">
        <f t="shared" si="28"/>
        <v>0</v>
      </c>
      <c r="AH32" s="72">
        <f t="shared" si="28"/>
        <v>0</v>
      </c>
      <c r="AI32" s="72">
        <f t="shared" si="28"/>
        <v>0</v>
      </c>
      <c r="AJ32" s="72">
        <f t="shared" si="28"/>
        <v>0</v>
      </c>
      <c r="AK32" s="72">
        <f t="shared" ref="AK32:AV32" si="29">AK34+AK36+AK38+AK40+AK42+AK44</f>
        <v>0</v>
      </c>
      <c r="AL32" s="72">
        <f t="shared" si="29"/>
        <v>0</v>
      </c>
      <c r="AM32" s="72">
        <f t="shared" si="29"/>
        <v>0</v>
      </c>
      <c r="AN32" s="72">
        <f t="shared" si="29"/>
        <v>0</v>
      </c>
      <c r="AO32" s="72">
        <f t="shared" si="29"/>
        <v>0</v>
      </c>
      <c r="AP32" s="72">
        <f t="shared" si="29"/>
        <v>0</v>
      </c>
      <c r="AQ32" s="72">
        <f t="shared" si="29"/>
        <v>0</v>
      </c>
      <c r="AR32" s="72">
        <f t="shared" si="29"/>
        <v>0</v>
      </c>
      <c r="AS32" s="72">
        <f t="shared" si="29"/>
        <v>0</v>
      </c>
      <c r="AT32" s="72">
        <f t="shared" si="29"/>
        <v>0</v>
      </c>
      <c r="AU32" s="72">
        <f t="shared" si="29"/>
        <v>0</v>
      </c>
      <c r="AV32" s="72">
        <f t="shared" si="29"/>
        <v>0</v>
      </c>
      <c r="AW32" s="141">
        <f>SUM(X32:AJ32)+AK32+AL32+AM32+AN32+AO32+AP32+AQ32+AR32+AS32+AT32+AU32+AV32</f>
        <v>4</v>
      </c>
      <c r="AX32" s="117"/>
      <c r="AY32" s="117"/>
      <c r="AZ32" s="117"/>
      <c r="BA32" s="117"/>
      <c r="BB32" s="117"/>
      <c r="BC32" s="117"/>
      <c r="BD32" s="117"/>
      <c r="BE32" s="142"/>
      <c r="BF32" s="57">
        <f t="shared" si="5"/>
        <v>10</v>
      </c>
    </row>
    <row r="33" spans="1:58" ht="15.75" thickBot="1">
      <c r="A33" s="214"/>
      <c r="B33" s="236" t="s">
        <v>186</v>
      </c>
      <c r="C33" s="259" t="s">
        <v>185</v>
      </c>
      <c r="D33" s="34" t="s">
        <v>17</v>
      </c>
      <c r="E33" s="69">
        <v>14</v>
      </c>
      <c r="F33" s="69">
        <v>12</v>
      </c>
      <c r="G33" s="69">
        <v>14</v>
      </c>
      <c r="H33" s="69">
        <v>12</v>
      </c>
      <c r="I33" s="69">
        <v>14</v>
      </c>
      <c r="J33" s="69">
        <v>12</v>
      </c>
      <c r="K33" s="69">
        <v>14</v>
      </c>
      <c r="L33" s="69">
        <v>14</v>
      </c>
      <c r="M33" s="69">
        <v>12</v>
      </c>
      <c r="N33" s="69">
        <v>12</v>
      </c>
      <c r="O33" s="69">
        <v>14</v>
      </c>
      <c r="P33" s="69">
        <v>12</v>
      </c>
      <c r="Q33" s="69">
        <v>14</v>
      </c>
      <c r="R33" s="69">
        <v>12</v>
      </c>
      <c r="S33" s="69">
        <v>12</v>
      </c>
      <c r="T33" s="69">
        <v>12</v>
      </c>
      <c r="U33" s="102">
        <v>12</v>
      </c>
      <c r="V33" s="58">
        <f>SUM(E33:U33)</f>
        <v>218</v>
      </c>
      <c r="W33" s="58"/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74">
        <v>0</v>
      </c>
      <c r="AI33" s="74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74">
        <v>0</v>
      </c>
      <c r="AR33" s="74">
        <v>0</v>
      </c>
      <c r="AS33" s="74">
        <v>0</v>
      </c>
      <c r="AT33" s="74">
        <v>0</v>
      </c>
      <c r="AU33" s="134">
        <v>0</v>
      </c>
      <c r="AV33" s="134">
        <v>0</v>
      </c>
      <c r="AW33" s="141">
        <f>SUM(X33:AV33)</f>
        <v>0</v>
      </c>
      <c r="AX33" s="117"/>
      <c r="AY33" s="117"/>
      <c r="AZ33" s="117"/>
      <c r="BA33" s="117"/>
      <c r="BB33" s="117"/>
      <c r="BC33" s="117"/>
      <c r="BD33" s="117"/>
      <c r="BE33" s="142"/>
      <c r="BF33" s="57">
        <f t="shared" si="5"/>
        <v>218</v>
      </c>
    </row>
    <row r="34" spans="1:58" ht="15.75" thickBot="1">
      <c r="A34" s="214"/>
      <c r="B34" s="251"/>
      <c r="C34" s="263"/>
      <c r="D34" s="34" t="s">
        <v>18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102"/>
      <c r="V34" s="58">
        <f t="shared" si="3"/>
        <v>0</v>
      </c>
      <c r="W34" s="58"/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74">
        <v>0</v>
      </c>
      <c r="AR34" s="74">
        <v>0</v>
      </c>
      <c r="AS34" s="74">
        <v>0</v>
      </c>
      <c r="AT34" s="74">
        <v>0</v>
      </c>
      <c r="AU34" s="134">
        <v>0</v>
      </c>
      <c r="AV34" s="134">
        <v>0</v>
      </c>
      <c r="AW34" s="141">
        <f>SUM(X34:AV34)</f>
        <v>0</v>
      </c>
      <c r="AX34" s="117"/>
      <c r="AY34" s="117"/>
      <c r="AZ34" s="117"/>
      <c r="BA34" s="117"/>
      <c r="BB34" s="117"/>
      <c r="BC34" s="117"/>
      <c r="BD34" s="117"/>
      <c r="BE34" s="142"/>
      <c r="BF34" s="57">
        <f t="shared" si="5"/>
        <v>0</v>
      </c>
    </row>
    <row r="35" spans="1:58" ht="15.75" thickBot="1">
      <c r="A35" s="214"/>
      <c r="B35" s="211" t="s">
        <v>116</v>
      </c>
      <c r="C35" s="259" t="s">
        <v>187</v>
      </c>
      <c r="D35" s="34" t="s">
        <v>17</v>
      </c>
      <c r="E35" s="69">
        <v>2</v>
      </c>
      <c r="F35" s="69">
        <v>2</v>
      </c>
      <c r="G35" s="69">
        <v>2</v>
      </c>
      <c r="H35" s="69">
        <v>2</v>
      </c>
      <c r="I35" s="69">
        <v>2</v>
      </c>
      <c r="J35" s="69">
        <v>2</v>
      </c>
      <c r="K35" s="69">
        <v>2</v>
      </c>
      <c r="L35" s="69">
        <v>2</v>
      </c>
      <c r="M35" s="69">
        <v>2</v>
      </c>
      <c r="N35" s="69">
        <v>2</v>
      </c>
      <c r="O35" s="69">
        <v>2</v>
      </c>
      <c r="P35" s="69">
        <v>2</v>
      </c>
      <c r="Q35" s="69">
        <v>2</v>
      </c>
      <c r="R35" s="69">
        <v>2</v>
      </c>
      <c r="S35" s="69">
        <v>2</v>
      </c>
      <c r="T35" s="69">
        <v>2</v>
      </c>
      <c r="U35" s="102"/>
      <c r="V35" s="58">
        <f t="shared" si="3"/>
        <v>32</v>
      </c>
      <c r="W35" s="58"/>
      <c r="X35" s="74">
        <v>4</v>
      </c>
      <c r="Y35" s="74">
        <v>6</v>
      </c>
      <c r="Z35" s="74">
        <v>4</v>
      </c>
      <c r="AA35" s="74">
        <v>6</v>
      </c>
      <c r="AB35" s="74">
        <v>4</v>
      </c>
      <c r="AC35" s="74">
        <v>6</v>
      </c>
      <c r="AD35" s="74">
        <v>4</v>
      </c>
      <c r="AE35" s="74">
        <v>6</v>
      </c>
      <c r="AF35" s="74">
        <v>4</v>
      </c>
      <c r="AG35" s="74">
        <v>4</v>
      </c>
      <c r="AH35" s="74">
        <v>4</v>
      </c>
      <c r="AI35" s="74">
        <v>4</v>
      </c>
      <c r="AJ35" s="69">
        <v>4</v>
      </c>
      <c r="AK35" s="69">
        <v>4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74">
        <v>0</v>
      </c>
      <c r="AR35" s="74">
        <v>0</v>
      </c>
      <c r="AS35" s="74">
        <v>0</v>
      </c>
      <c r="AT35" s="74">
        <v>0</v>
      </c>
      <c r="AU35" s="101">
        <v>12</v>
      </c>
      <c r="AV35" s="134">
        <v>0</v>
      </c>
      <c r="AW35" s="141">
        <f>SUM(X35:AK35)+AL35+AM35+AN35+AO35+AP35+AQ35+AR35+AS35+AT35+AU35+AV35</f>
        <v>76</v>
      </c>
      <c r="AX35" s="117"/>
      <c r="AY35" s="117"/>
      <c r="AZ35" s="117"/>
      <c r="BA35" s="117"/>
      <c r="BB35" s="117"/>
      <c r="BC35" s="117"/>
      <c r="BD35" s="117"/>
      <c r="BE35" s="142"/>
      <c r="BF35" s="57"/>
    </row>
    <row r="36" spans="1:58" ht="15.75" thickBot="1">
      <c r="A36" s="214"/>
      <c r="B36" s="227"/>
      <c r="C36" s="227"/>
      <c r="D36" s="34" t="s">
        <v>18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102"/>
      <c r="V36" s="58">
        <f t="shared" si="3"/>
        <v>0</v>
      </c>
      <c r="W36" s="58"/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74">
        <v>0</v>
      </c>
      <c r="AR36" s="74">
        <v>0</v>
      </c>
      <c r="AS36" s="74">
        <v>0</v>
      </c>
      <c r="AT36" s="74">
        <v>0</v>
      </c>
      <c r="AU36" s="134">
        <v>0</v>
      </c>
      <c r="AV36" s="134">
        <v>0</v>
      </c>
      <c r="AW36" s="141">
        <f>SUM(X36:AJ36)+AK36+AL36+AM36+AN36+AO36+AP36+AQ36+AR36+AS36+AT36+AU36+AV36</f>
        <v>0</v>
      </c>
      <c r="AX36" s="117"/>
      <c r="AY36" s="117"/>
      <c r="AZ36" s="117"/>
      <c r="BA36" s="117"/>
      <c r="BB36" s="117"/>
      <c r="BC36" s="117"/>
      <c r="BD36" s="117"/>
      <c r="BE36" s="142"/>
      <c r="BF36" s="57"/>
    </row>
    <row r="37" spans="1:58" ht="15.75" thickBot="1">
      <c r="A37" s="214"/>
      <c r="B37" s="211" t="s">
        <v>117</v>
      </c>
      <c r="C37" s="259" t="s">
        <v>188</v>
      </c>
      <c r="D37" s="34" t="s">
        <v>17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102"/>
      <c r="V37" s="58">
        <f t="shared" si="3"/>
        <v>0</v>
      </c>
      <c r="W37" s="58"/>
      <c r="X37" s="74">
        <v>8</v>
      </c>
      <c r="Y37" s="74">
        <v>10</v>
      </c>
      <c r="Z37" s="74">
        <v>8</v>
      </c>
      <c r="AA37" s="74">
        <v>10</v>
      </c>
      <c r="AB37" s="74">
        <v>8</v>
      </c>
      <c r="AC37" s="74">
        <v>10</v>
      </c>
      <c r="AD37" s="74">
        <v>8</v>
      </c>
      <c r="AE37" s="74">
        <v>8</v>
      </c>
      <c r="AF37" s="74">
        <v>8</v>
      </c>
      <c r="AG37" s="74">
        <v>8</v>
      </c>
      <c r="AH37" s="74">
        <v>8</v>
      </c>
      <c r="AI37" s="74">
        <v>8</v>
      </c>
      <c r="AJ37" s="69">
        <v>8</v>
      </c>
      <c r="AK37" s="69">
        <v>8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74">
        <v>0</v>
      </c>
      <c r="AR37" s="74">
        <v>0</v>
      </c>
      <c r="AS37" s="74">
        <v>0</v>
      </c>
      <c r="AT37" s="74">
        <v>0</v>
      </c>
      <c r="AU37" s="134">
        <v>4</v>
      </c>
      <c r="AV37" s="134">
        <v>8</v>
      </c>
      <c r="AW37" s="141">
        <f t="shared" ref="AW37:AW44" si="30">SUM(X37:AK37)+AL37+AM37+AN37+AO37+AP37+AQ37+AR37+AS37+AT37+AU37+AV37</f>
        <v>130</v>
      </c>
      <c r="AX37" s="117"/>
      <c r="AY37" s="117"/>
      <c r="AZ37" s="117"/>
      <c r="BA37" s="117"/>
      <c r="BB37" s="117"/>
      <c r="BC37" s="117"/>
      <c r="BD37" s="117"/>
      <c r="BE37" s="142"/>
      <c r="BF37" s="57"/>
    </row>
    <row r="38" spans="1:58" ht="15.75" thickBot="1">
      <c r="A38" s="214"/>
      <c r="B38" s="227"/>
      <c r="C38" s="227"/>
      <c r="D38" s="34" t="s">
        <v>18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102"/>
      <c r="V38" s="58">
        <f t="shared" si="3"/>
        <v>0</v>
      </c>
      <c r="W38" s="58"/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74">
        <v>0</v>
      </c>
      <c r="AR38" s="74">
        <v>0</v>
      </c>
      <c r="AS38" s="74">
        <v>0</v>
      </c>
      <c r="AT38" s="74">
        <v>0</v>
      </c>
      <c r="AU38" s="134">
        <v>0</v>
      </c>
      <c r="AV38" s="134">
        <v>0</v>
      </c>
      <c r="AW38" s="141">
        <f t="shared" si="30"/>
        <v>0</v>
      </c>
      <c r="AX38" s="117"/>
      <c r="AY38" s="117"/>
      <c r="AZ38" s="117"/>
      <c r="BA38" s="117"/>
      <c r="BB38" s="117"/>
      <c r="BC38" s="117"/>
      <c r="BD38" s="117"/>
      <c r="BE38" s="142"/>
      <c r="BF38" s="57"/>
    </row>
    <row r="39" spans="1:58" ht="19.5" customHeight="1" thickBot="1">
      <c r="A39" s="214"/>
      <c r="B39" s="211" t="s">
        <v>189</v>
      </c>
      <c r="C39" s="259" t="s">
        <v>142</v>
      </c>
      <c r="D39" s="34" t="s">
        <v>17</v>
      </c>
      <c r="E39" s="69">
        <v>8</v>
      </c>
      <c r="F39" s="69">
        <v>6</v>
      </c>
      <c r="G39" s="69">
        <v>8</v>
      </c>
      <c r="H39" s="69">
        <v>8</v>
      </c>
      <c r="I39" s="69">
        <v>8</v>
      </c>
      <c r="J39" s="69">
        <v>8</v>
      </c>
      <c r="K39" s="69">
        <v>8</v>
      </c>
      <c r="L39" s="69">
        <v>8</v>
      </c>
      <c r="M39" s="69">
        <v>8</v>
      </c>
      <c r="N39" s="69">
        <v>8</v>
      </c>
      <c r="O39" s="69">
        <v>8</v>
      </c>
      <c r="P39" s="69">
        <v>8</v>
      </c>
      <c r="Q39" s="69">
        <v>8</v>
      </c>
      <c r="R39" s="69">
        <v>8</v>
      </c>
      <c r="S39" s="69">
        <v>8</v>
      </c>
      <c r="T39" s="69">
        <v>8</v>
      </c>
      <c r="U39" s="102">
        <v>12</v>
      </c>
      <c r="V39" s="58">
        <f>SUM(E39:U39)</f>
        <v>138</v>
      </c>
      <c r="W39" s="58"/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74">
        <v>0</v>
      </c>
      <c r="AR39" s="74">
        <v>0</v>
      </c>
      <c r="AS39" s="74">
        <v>0</v>
      </c>
      <c r="AT39" s="74">
        <v>0</v>
      </c>
      <c r="AU39" s="134">
        <v>0</v>
      </c>
      <c r="AV39" s="134">
        <v>0</v>
      </c>
      <c r="AW39" s="141">
        <f t="shared" si="30"/>
        <v>0</v>
      </c>
      <c r="AX39" s="117"/>
      <c r="AY39" s="117"/>
      <c r="AZ39" s="117"/>
      <c r="BA39" s="117"/>
      <c r="BB39" s="117"/>
      <c r="BC39" s="117"/>
      <c r="BD39" s="117"/>
      <c r="BE39" s="142"/>
      <c r="BF39" s="57"/>
    </row>
    <row r="40" spans="1:58" ht="19.5" customHeight="1" thickBot="1">
      <c r="A40" s="214"/>
      <c r="B40" s="227"/>
      <c r="C40" s="227"/>
      <c r="D40" s="34" t="s">
        <v>18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102">
        <v>0</v>
      </c>
      <c r="V40" s="58">
        <f>SUM(E40:U40)</f>
        <v>0</v>
      </c>
      <c r="W40" s="58"/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74">
        <v>0</v>
      </c>
      <c r="AR40" s="74">
        <v>0</v>
      </c>
      <c r="AS40" s="74">
        <v>0</v>
      </c>
      <c r="AT40" s="74">
        <v>0</v>
      </c>
      <c r="AU40" s="134">
        <v>0</v>
      </c>
      <c r="AV40" s="134">
        <v>0</v>
      </c>
      <c r="AW40" s="141">
        <f t="shared" si="30"/>
        <v>0</v>
      </c>
      <c r="AX40" s="117"/>
      <c r="AY40" s="117"/>
      <c r="AZ40" s="117"/>
      <c r="BA40" s="117"/>
      <c r="BB40" s="117"/>
      <c r="BC40" s="117"/>
      <c r="BD40" s="117"/>
      <c r="BE40" s="142"/>
      <c r="BF40" s="57"/>
    </row>
    <row r="41" spans="1:58" ht="15.75" thickBot="1">
      <c r="A41" s="214"/>
      <c r="B41" s="211" t="s">
        <v>199</v>
      </c>
      <c r="C41" s="259" t="s">
        <v>190</v>
      </c>
      <c r="D41" s="34" t="s">
        <v>17</v>
      </c>
      <c r="E41" s="69">
        <v>6</v>
      </c>
      <c r="F41" s="69">
        <v>6</v>
      </c>
      <c r="G41" s="69">
        <v>6</v>
      </c>
      <c r="H41" s="69">
        <v>6</v>
      </c>
      <c r="I41" s="69">
        <v>6</v>
      </c>
      <c r="J41" s="69">
        <v>6</v>
      </c>
      <c r="K41" s="69">
        <v>6</v>
      </c>
      <c r="L41" s="69">
        <v>4</v>
      </c>
      <c r="M41" s="69">
        <v>6</v>
      </c>
      <c r="N41" s="69">
        <v>6</v>
      </c>
      <c r="O41" s="69">
        <v>6</v>
      </c>
      <c r="P41" s="69">
        <v>6</v>
      </c>
      <c r="Q41" s="69">
        <v>6</v>
      </c>
      <c r="R41" s="69">
        <v>6</v>
      </c>
      <c r="S41" s="69">
        <v>6</v>
      </c>
      <c r="T41" s="69">
        <v>6</v>
      </c>
      <c r="U41" s="102">
        <v>12</v>
      </c>
      <c r="V41" s="58">
        <f>SUM(E41:U41)</f>
        <v>106</v>
      </c>
      <c r="W41" s="58"/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69">
        <v>0</v>
      </c>
      <c r="AP41" s="69">
        <v>0</v>
      </c>
      <c r="AQ41" s="74">
        <v>0</v>
      </c>
      <c r="AR41" s="74">
        <v>0</v>
      </c>
      <c r="AS41" s="74">
        <v>0</v>
      </c>
      <c r="AT41" s="74">
        <v>0</v>
      </c>
      <c r="AU41" s="134">
        <v>0</v>
      </c>
      <c r="AV41" s="134">
        <v>0</v>
      </c>
      <c r="AW41" s="141">
        <f t="shared" si="30"/>
        <v>0</v>
      </c>
      <c r="AX41" s="117"/>
      <c r="AY41" s="117"/>
      <c r="AZ41" s="117"/>
      <c r="BA41" s="117"/>
      <c r="BB41" s="117"/>
      <c r="BC41" s="117"/>
      <c r="BD41" s="117"/>
      <c r="BE41" s="142"/>
      <c r="BF41" s="57"/>
    </row>
    <row r="42" spans="1:58" ht="15.75" thickBot="1">
      <c r="A42" s="214"/>
      <c r="B42" s="227"/>
      <c r="C42" s="227"/>
      <c r="D42" s="34" t="s">
        <v>18</v>
      </c>
      <c r="E42" s="69">
        <v>0</v>
      </c>
      <c r="F42" s="69">
        <v>2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2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2</v>
      </c>
      <c r="T42" s="69">
        <v>0</v>
      </c>
      <c r="U42" s="102"/>
      <c r="V42" s="58">
        <f t="shared" si="3"/>
        <v>6</v>
      </c>
      <c r="W42" s="58"/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0</v>
      </c>
      <c r="AP42" s="69">
        <v>0</v>
      </c>
      <c r="AQ42" s="74">
        <v>0</v>
      </c>
      <c r="AR42" s="74">
        <v>0</v>
      </c>
      <c r="AS42" s="74">
        <v>0</v>
      </c>
      <c r="AT42" s="74">
        <v>0</v>
      </c>
      <c r="AU42" s="134">
        <v>0</v>
      </c>
      <c r="AV42" s="134">
        <v>0</v>
      </c>
      <c r="AW42" s="141">
        <f t="shared" si="30"/>
        <v>0</v>
      </c>
      <c r="AX42" s="117"/>
      <c r="AY42" s="117"/>
      <c r="AZ42" s="117"/>
      <c r="BA42" s="117"/>
      <c r="BB42" s="117"/>
      <c r="BC42" s="117"/>
      <c r="BD42" s="117"/>
      <c r="BE42" s="142"/>
      <c r="BF42" s="57"/>
    </row>
    <row r="43" spans="1:58" ht="19.5" customHeight="1" thickBot="1">
      <c r="A43" s="214"/>
      <c r="B43" s="211" t="s">
        <v>192</v>
      </c>
      <c r="C43" s="259" t="s">
        <v>191</v>
      </c>
      <c r="D43" s="34" t="s">
        <v>17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102"/>
      <c r="V43" s="58">
        <f t="shared" si="3"/>
        <v>0</v>
      </c>
      <c r="W43" s="58"/>
      <c r="X43" s="74">
        <v>8</v>
      </c>
      <c r="Y43" s="74">
        <v>8</v>
      </c>
      <c r="Z43" s="74">
        <v>8</v>
      </c>
      <c r="AA43" s="74">
        <v>8</v>
      </c>
      <c r="AB43" s="74">
        <v>8</v>
      </c>
      <c r="AC43" s="74">
        <v>8</v>
      </c>
      <c r="AD43" s="74">
        <v>8</v>
      </c>
      <c r="AE43" s="74">
        <v>8</v>
      </c>
      <c r="AF43" s="74">
        <v>8</v>
      </c>
      <c r="AG43" s="74">
        <v>8</v>
      </c>
      <c r="AH43" s="74">
        <v>8</v>
      </c>
      <c r="AI43" s="74">
        <v>8</v>
      </c>
      <c r="AJ43" s="69">
        <v>8</v>
      </c>
      <c r="AK43" s="69">
        <v>2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74">
        <v>0</v>
      </c>
      <c r="AR43" s="74">
        <v>0</v>
      </c>
      <c r="AS43" s="74">
        <v>0</v>
      </c>
      <c r="AT43" s="74">
        <v>0</v>
      </c>
      <c r="AU43" s="134">
        <v>0</v>
      </c>
      <c r="AV43" s="134">
        <v>0</v>
      </c>
      <c r="AW43" s="141">
        <f t="shared" si="30"/>
        <v>106</v>
      </c>
      <c r="AX43" s="117"/>
      <c r="AY43" s="117"/>
      <c r="AZ43" s="117"/>
      <c r="BA43" s="117"/>
      <c r="BB43" s="117"/>
      <c r="BC43" s="117"/>
      <c r="BD43" s="117"/>
      <c r="BE43" s="142"/>
      <c r="BF43" s="57"/>
    </row>
    <row r="44" spans="1:58" ht="21" customHeight="1" thickBot="1">
      <c r="A44" s="214"/>
      <c r="B44" s="227"/>
      <c r="C44" s="227"/>
      <c r="D44" s="34" t="s">
        <v>18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102"/>
      <c r="V44" s="58">
        <f t="shared" si="3"/>
        <v>0</v>
      </c>
      <c r="W44" s="58"/>
      <c r="X44" s="74">
        <v>0</v>
      </c>
      <c r="Y44" s="74">
        <v>0</v>
      </c>
      <c r="Z44" s="74">
        <v>0</v>
      </c>
      <c r="AA44" s="74">
        <v>0</v>
      </c>
      <c r="AB44" s="74">
        <v>2</v>
      </c>
      <c r="AC44" s="74">
        <v>0</v>
      </c>
      <c r="AD44" s="74">
        <v>0</v>
      </c>
      <c r="AE44" s="74">
        <v>2</v>
      </c>
      <c r="AF44" s="74">
        <v>0</v>
      </c>
      <c r="AG44" s="74">
        <v>0</v>
      </c>
      <c r="AH44" s="74">
        <v>0</v>
      </c>
      <c r="AI44" s="74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74">
        <v>0</v>
      </c>
      <c r="AR44" s="74">
        <v>0</v>
      </c>
      <c r="AS44" s="74">
        <v>0</v>
      </c>
      <c r="AT44" s="74">
        <v>0</v>
      </c>
      <c r="AU44" s="134">
        <v>0</v>
      </c>
      <c r="AV44" s="134">
        <v>0</v>
      </c>
      <c r="AW44" s="141">
        <f t="shared" si="30"/>
        <v>4</v>
      </c>
      <c r="AX44" s="117"/>
      <c r="AY44" s="117"/>
      <c r="AZ44" s="117"/>
      <c r="BA44" s="117"/>
      <c r="BB44" s="117"/>
      <c r="BC44" s="117"/>
      <c r="BD44" s="117"/>
      <c r="BE44" s="142"/>
      <c r="BF44" s="57"/>
    </row>
    <row r="45" spans="1:58" ht="20.25" customHeight="1" thickBot="1">
      <c r="A45" s="214"/>
      <c r="B45" s="144" t="s">
        <v>42</v>
      </c>
      <c r="C45" s="135" t="s">
        <v>196</v>
      </c>
      <c r="D45" s="82" t="s">
        <v>17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145">
        <v>0</v>
      </c>
      <c r="W45" s="145">
        <v>0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84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0</v>
      </c>
      <c r="AK45" s="84">
        <v>18</v>
      </c>
      <c r="AL45" s="84">
        <v>36</v>
      </c>
      <c r="AM45" s="84">
        <v>24</v>
      </c>
      <c r="AN45" s="84">
        <v>0</v>
      </c>
      <c r="AO45" s="84">
        <v>0</v>
      </c>
      <c r="AP45" s="84">
        <v>0</v>
      </c>
      <c r="AQ45" s="84">
        <v>0</v>
      </c>
      <c r="AR45" s="84">
        <v>0</v>
      </c>
      <c r="AS45" s="84">
        <v>0</v>
      </c>
      <c r="AT45" s="84">
        <v>0</v>
      </c>
      <c r="AU45" s="84">
        <v>0</v>
      </c>
      <c r="AV45" s="84">
        <v>0</v>
      </c>
      <c r="AW45" s="141">
        <f>SUM(X45:AK45)+AL45+AM45+AN45+AO45+AP45+AQ45+AR45+AS45+AT45+AU45+AV45+AV45</f>
        <v>78</v>
      </c>
      <c r="AX45" s="117"/>
      <c r="AY45" s="117"/>
      <c r="AZ45" s="117"/>
      <c r="BA45" s="117"/>
      <c r="BB45" s="117"/>
      <c r="BC45" s="117"/>
      <c r="BD45" s="117"/>
      <c r="BE45" s="142"/>
      <c r="BF45" s="57">
        <f t="shared" si="5"/>
        <v>78</v>
      </c>
    </row>
    <row r="46" spans="1:58" ht="34.5" customHeight="1" thickBot="1">
      <c r="A46" s="214"/>
      <c r="B46" s="146" t="s">
        <v>123</v>
      </c>
      <c r="C46" s="126" t="s">
        <v>197</v>
      </c>
      <c r="D46" s="82" t="s">
        <v>17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145">
        <v>0</v>
      </c>
      <c r="W46" s="145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0</v>
      </c>
      <c r="AJ46" s="84">
        <v>0</v>
      </c>
      <c r="AK46" s="84">
        <v>0</v>
      </c>
      <c r="AL46" s="84">
        <v>0</v>
      </c>
      <c r="AM46" s="84">
        <v>0</v>
      </c>
      <c r="AN46" s="84">
        <v>0</v>
      </c>
      <c r="AO46" s="84">
        <v>6</v>
      </c>
      <c r="AP46" s="84">
        <v>36</v>
      </c>
      <c r="AQ46" s="84">
        <v>36</v>
      </c>
      <c r="AR46" s="84">
        <v>24</v>
      </c>
      <c r="AS46" s="84">
        <v>0</v>
      </c>
      <c r="AT46" s="84">
        <v>0</v>
      </c>
      <c r="AU46" s="84">
        <v>0</v>
      </c>
      <c r="AV46" s="84">
        <v>0</v>
      </c>
      <c r="AW46" s="141">
        <f>SUM(X46:AK46)+AL46+AM46+AN46+AO46+AP46+AQ46+AR46+AS46+AT46+AU46+AV46+AV46</f>
        <v>102</v>
      </c>
      <c r="AX46" s="117"/>
      <c r="AY46" s="117"/>
      <c r="AZ46" s="117"/>
      <c r="BA46" s="117"/>
      <c r="BB46" s="117"/>
      <c r="BC46" s="117"/>
      <c r="BD46" s="117"/>
      <c r="BE46" s="142"/>
      <c r="BF46" s="57">
        <f t="shared" si="5"/>
        <v>102</v>
      </c>
    </row>
    <row r="47" spans="1:58" ht="28.5" customHeight="1" thickBot="1">
      <c r="A47" s="214"/>
      <c r="B47" s="229" t="s">
        <v>126</v>
      </c>
      <c r="C47" s="270" t="s">
        <v>193</v>
      </c>
      <c r="D47" s="71" t="s">
        <v>17</v>
      </c>
      <c r="E47" s="72">
        <f>E49+E53</f>
        <v>0</v>
      </c>
      <c r="F47" s="72">
        <f t="shared" ref="F47:R47" si="31">F49+F53</f>
        <v>0</v>
      </c>
      <c r="G47" s="72">
        <f t="shared" si="31"/>
        <v>0</v>
      </c>
      <c r="H47" s="72">
        <f t="shared" si="31"/>
        <v>0</v>
      </c>
      <c r="I47" s="72">
        <f t="shared" si="31"/>
        <v>0</v>
      </c>
      <c r="J47" s="72">
        <f t="shared" si="31"/>
        <v>0</v>
      </c>
      <c r="K47" s="72">
        <f t="shared" si="31"/>
        <v>0</v>
      </c>
      <c r="L47" s="72">
        <f t="shared" si="31"/>
        <v>0</v>
      </c>
      <c r="M47" s="72">
        <f t="shared" si="31"/>
        <v>0</v>
      </c>
      <c r="N47" s="72">
        <f t="shared" si="31"/>
        <v>0</v>
      </c>
      <c r="O47" s="72">
        <f t="shared" si="31"/>
        <v>0</v>
      </c>
      <c r="P47" s="72">
        <f t="shared" si="31"/>
        <v>0</v>
      </c>
      <c r="Q47" s="72">
        <f t="shared" si="31"/>
        <v>0</v>
      </c>
      <c r="R47" s="72">
        <f t="shared" si="31"/>
        <v>0</v>
      </c>
      <c r="S47" s="72">
        <f t="shared" ref="S47:U47" si="32">S49+S53</f>
        <v>0</v>
      </c>
      <c r="T47" s="72">
        <f t="shared" si="32"/>
        <v>0</v>
      </c>
      <c r="U47" s="72">
        <f t="shared" si="32"/>
        <v>0</v>
      </c>
      <c r="V47" s="58">
        <f t="shared" si="3"/>
        <v>0</v>
      </c>
      <c r="W47" s="58"/>
      <c r="X47" s="72">
        <f>X49+X51+X53+X54+X55</f>
        <v>10</v>
      </c>
      <c r="Y47" s="72">
        <f t="shared" ref="Y47:AV47" si="33">Y49+Y51+Y53+Y54+Y55</f>
        <v>8</v>
      </c>
      <c r="Z47" s="72">
        <f t="shared" si="33"/>
        <v>12</v>
      </c>
      <c r="AA47" s="72">
        <f t="shared" si="33"/>
        <v>8</v>
      </c>
      <c r="AB47" s="72">
        <f t="shared" si="33"/>
        <v>8</v>
      </c>
      <c r="AC47" s="72">
        <f t="shared" si="33"/>
        <v>6</v>
      </c>
      <c r="AD47" s="72">
        <f t="shared" si="33"/>
        <v>12</v>
      </c>
      <c r="AE47" s="72">
        <f t="shared" si="33"/>
        <v>8</v>
      </c>
      <c r="AF47" s="72">
        <f t="shared" si="33"/>
        <v>10</v>
      </c>
      <c r="AG47" s="72">
        <f t="shared" si="33"/>
        <v>10</v>
      </c>
      <c r="AH47" s="72">
        <f t="shared" si="33"/>
        <v>12</v>
      </c>
      <c r="AI47" s="72">
        <f t="shared" si="33"/>
        <v>12</v>
      </c>
      <c r="AJ47" s="72">
        <f t="shared" si="33"/>
        <v>12</v>
      </c>
      <c r="AK47" s="72">
        <f t="shared" si="33"/>
        <v>4</v>
      </c>
      <c r="AL47" s="72">
        <f t="shared" si="33"/>
        <v>0</v>
      </c>
      <c r="AM47" s="72">
        <f t="shared" si="33"/>
        <v>12</v>
      </c>
      <c r="AN47" s="72">
        <f t="shared" si="33"/>
        <v>36</v>
      </c>
      <c r="AO47" s="72">
        <f t="shared" si="33"/>
        <v>30</v>
      </c>
      <c r="AP47" s="72">
        <f t="shared" si="33"/>
        <v>0</v>
      </c>
      <c r="AQ47" s="72">
        <f t="shared" si="33"/>
        <v>0</v>
      </c>
      <c r="AR47" s="72">
        <f t="shared" si="33"/>
        <v>12</v>
      </c>
      <c r="AS47" s="72">
        <f t="shared" si="33"/>
        <v>36</v>
      </c>
      <c r="AT47" s="72">
        <f t="shared" si="33"/>
        <v>36</v>
      </c>
      <c r="AU47" s="72">
        <f t="shared" si="33"/>
        <v>20</v>
      </c>
      <c r="AV47" s="72">
        <f t="shared" si="33"/>
        <v>10</v>
      </c>
      <c r="AW47" s="141">
        <f>SUM(X47:AJ47)+AK47+AL47+AM47+AN47+AO47+AP47+AQ47+AR47+AS47+AT47+AU47+AV47</f>
        <v>324</v>
      </c>
      <c r="AX47" s="117"/>
      <c r="AY47" s="117"/>
      <c r="AZ47" s="117"/>
      <c r="BA47" s="117"/>
      <c r="BB47" s="117"/>
      <c r="BC47" s="117"/>
      <c r="BD47" s="117"/>
      <c r="BE47" s="142"/>
      <c r="BF47" s="57">
        <f t="shared" si="5"/>
        <v>324</v>
      </c>
    </row>
    <row r="48" spans="1:58" ht="21" customHeight="1" thickBot="1">
      <c r="A48" s="214"/>
      <c r="B48" s="230"/>
      <c r="C48" s="271"/>
      <c r="D48" s="71" t="s">
        <v>18</v>
      </c>
      <c r="E48" s="72">
        <f>E50+E54</f>
        <v>0</v>
      </c>
      <c r="F48" s="72">
        <f t="shared" ref="F48:R48" si="34">F50+F54</f>
        <v>0</v>
      </c>
      <c r="G48" s="72">
        <f t="shared" si="34"/>
        <v>0</v>
      </c>
      <c r="H48" s="72">
        <f t="shared" si="34"/>
        <v>0</v>
      </c>
      <c r="I48" s="72">
        <f t="shared" si="34"/>
        <v>0</v>
      </c>
      <c r="J48" s="72">
        <f t="shared" si="34"/>
        <v>0</v>
      </c>
      <c r="K48" s="72">
        <f t="shared" si="34"/>
        <v>0</v>
      </c>
      <c r="L48" s="72">
        <f t="shared" si="34"/>
        <v>0</v>
      </c>
      <c r="M48" s="72">
        <f t="shared" si="34"/>
        <v>0</v>
      </c>
      <c r="N48" s="72">
        <f t="shared" si="34"/>
        <v>0</v>
      </c>
      <c r="O48" s="72">
        <f t="shared" si="34"/>
        <v>0</v>
      </c>
      <c r="P48" s="72">
        <f t="shared" si="34"/>
        <v>0</v>
      </c>
      <c r="Q48" s="72">
        <f t="shared" si="34"/>
        <v>0</v>
      </c>
      <c r="R48" s="72">
        <f t="shared" si="34"/>
        <v>0</v>
      </c>
      <c r="S48" s="72">
        <f t="shared" ref="S48:U48" si="35">S50+S54</f>
        <v>0</v>
      </c>
      <c r="T48" s="72">
        <f t="shared" si="35"/>
        <v>0</v>
      </c>
      <c r="U48" s="72">
        <f t="shared" si="35"/>
        <v>0</v>
      </c>
      <c r="V48" s="58">
        <f t="shared" si="3"/>
        <v>0</v>
      </c>
      <c r="W48" s="58"/>
      <c r="X48" s="72">
        <f>X50+X52</f>
        <v>2</v>
      </c>
      <c r="Y48" s="72">
        <f t="shared" ref="Y48:AV48" si="36">Y50+Y52</f>
        <v>0</v>
      </c>
      <c r="Z48" s="72">
        <f t="shared" si="36"/>
        <v>0</v>
      </c>
      <c r="AA48" s="72">
        <f t="shared" si="36"/>
        <v>0</v>
      </c>
      <c r="AB48" s="72">
        <f t="shared" si="36"/>
        <v>2</v>
      </c>
      <c r="AC48" s="72">
        <f t="shared" si="36"/>
        <v>2</v>
      </c>
      <c r="AD48" s="72">
        <f t="shared" si="36"/>
        <v>0</v>
      </c>
      <c r="AE48" s="72">
        <f t="shared" si="36"/>
        <v>0</v>
      </c>
      <c r="AF48" s="72">
        <f t="shared" si="36"/>
        <v>2</v>
      </c>
      <c r="AG48" s="72">
        <f t="shared" si="36"/>
        <v>2</v>
      </c>
      <c r="AH48" s="72">
        <f t="shared" si="36"/>
        <v>0</v>
      </c>
      <c r="AI48" s="72">
        <f t="shared" si="36"/>
        <v>0</v>
      </c>
      <c r="AJ48" s="72">
        <f t="shared" si="36"/>
        <v>0</v>
      </c>
      <c r="AK48" s="72">
        <f t="shared" si="36"/>
        <v>0</v>
      </c>
      <c r="AL48" s="72">
        <f t="shared" si="36"/>
        <v>0</v>
      </c>
      <c r="AM48" s="72">
        <f t="shared" si="36"/>
        <v>0</v>
      </c>
      <c r="AN48" s="72">
        <f t="shared" si="36"/>
        <v>0</v>
      </c>
      <c r="AO48" s="72">
        <f t="shared" si="36"/>
        <v>0</v>
      </c>
      <c r="AP48" s="72">
        <f t="shared" si="36"/>
        <v>0</v>
      </c>
      <c r="AQ48" s="72">
        <f t="shared" si="36"/>
        <v>0</v>
      </c>
      <c r="AR48" s="72">
        <f t="shared" si="36"/>
        <v>0</v>
      </c>
      <c r="AS48" s="72">
        <f t="shared" si="36"/>
        <v>0</v>
      </c>
      <c r="AT48" s="72">
        <f t="shared" si="36"/>
        <v>0</v>
      </c>
      <c r="AU48" s="72">
        <f t="shared" si="36"/>
        <v>0</v>
      </c>
      <c r="AV48" s="72">
        <f t="shared" si="36"/>
        <v>0</v>
      </c>
      <c r="AW48" s="141">
        <f>SUM(X48:AJ48)+AK48+AL48+AM48+AN48+AO48+AP48+AQ48+AR48+AS48+AT48+AU48+AV48</f>
        <v>10</v>
      </c>
      <c r="AX48" s="117"/>
      <c r="AY48" s="117"/>
      <c r="AZ48" s="117"/>
      <c r="BA48" s="117"/>
      <c r="BB48" s="117"/>
      <c r="BC48" s="117"/>
      <c r="BD48" s="117"/>
      <c r="BE48" s="142"/>
      <c r="BF48" s="57">
        <f t="shared" si="5"/>
        <v>10</v>
      </c>
    </row>
    <row r="49" spans="1:58" ht="15.75" thickBot="1">
      <c r="A49" s="214"/>
      <c r="B49" s="211" t="s">
        <v>127</v>
      </c>
      <c r="C49" s="259" t="s">
        <v>194</v>
      </c>
      <c r="D49" s="34" t="s">
        <v>17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102">
        <v>0</v>
      </c>
      <c r="V49" s="58">
        <f t="shared" ref="V49:V55" si="37">SUM(E49:U49)</f>
        <v>0</v>
      </c>
      <c r="W49" s="58"/>
      <c r="X49" s="74">
        <v>4</v>
      </c>
      <c r="Y49" s="74">
        <v>6</v>
      </c>
      <c r="Z49" s="74">
        <v>4</v>
      </c>
      <c r="AA49" s="74">
        <v>6</v>
      </c>
      <c r="AB49" s="74">
        <v>4</v>
      </c>
      <c r="AC49" s="74">
        <v>2</v>
      </c>
      <c r="AD49" s="74">
        <v>4</v>
      </c>
      <c r="AE49" s="74">
        <v>6</v>
      </c>
      <c r="AF49" s="74">
        <v>4</v>
      </c>
      <c r="AG49" s="74">
        <v>6</v>
      </c>
      <c r="AH49" s="74">
        <v>8</v>
      </c>
      <c r="AI49" s="74">
        <v>6</v>
      </c>
      <c r="AJ49" s="69">
        <v>6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74">
        <v>0</v>
      </c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141">
        <f t="shared" ref="AW49:AW52" si="38">SUM(X49:AK49)+AL49+AM49+AN49+AO49+AP49+AQ49+AR49+AS49+AT49+AU49+AV49</f>
        <v>66</v>
      </c>
      <c r="AX49" s="117"/>
      <c r="AY49" s="117"/>
      <c r="AZ49" s="117"/>
      <c r="BA49" s="117"/>
      <c r="BB49" s="117"/>
      <c r="BC49" s="117"/>
      <c r="BD49" s="117"/>
      <c r="BE49" s="142"/>
      <c r="BF49" s="57">
        <f t="shared" si="5"/>
        <v>66</v>
      </c>
    </row>
    <row r="50" spans="1:58" ht="15.75" thickBot="1">
      <c r="A50" s="214"/>
      <c r="B50" s="212"/>
      <c r="C50" s="263"/>
      <c r="D50" s="34" t="s">
        <v>18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102">
        <v>0</v>
      </c>
      <c r="V50" s="58">
        <f t="shared" si="37"/>
        <v>0</v>
      </c>
      <c r="W50" s="58"/>
      <c r="X50" s="74">
        <v>2</v>
      </c>
      <c r="Y50" s="74">
        <v>0</v>
      </c>
      <c r="Z50" s="74">
        <v>0</v>
      </c>
      <c r="AA50" s="74">
        <v>0</v>
      </c>
      <c r="AB50" s="74">
        <v>2</v>
      </c>
      <c r="AC50" s="74">
        <v>0</v>
      </c>
      <c r="AD50" s="74">
        <v>0</v>
      </c>
      <c r="AE50" s="74">
        <v>0</v>
      </c>
      <c r="AF50" s="74">
        <v>2</v>
      </c>
      <c r="AG50" s="74">
        <v>0</v>
      </c>
      <c r="AH50" s="74">
        <v>0</v>
      </c>
      <c r="AI50" s="74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74">
        <v>0</v>
      </c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141">
        <f t="shared" si="38"/>
        <v>6</v>
      </c>
      <c r="AX50" s="117"/>
      <c r="AY50" s="117"/>
      <c r="AZ50" s="117"/>
      <c r="BA50" s="117"/>
      <c r="BB50" s="117"/>
      <c r="BC50" s="117"/>
      <c r="BD50" s="117"/>
      <c r="BE50" s="142"/>
      <c r="BF50" s="57">
        <f t="shared" si="5"/>
        <v>6</v>
      </c>
    </row>
    <row r="51" spans="1:58" ht="15.75" thickBot="1">
      <c r="A51" s="214"/>
      <c r="B51" s="211" t="s">
        <v>128</v>
      </c>
      <c r="C51" s="259" t="s">
        <v>195</v>
      </c>
      <c r="D51" s="34" t="s">
        <v>17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102">
        <v>0</v>
      </c>
      <c r="V51" s="58">
        <f t="shared" si="37"/>
        <v>0</v>
      </c>
      <c r="W51" s="58"/>
      <c r="X51" s="74">
        <v>6</v>
      </c>
      <c r="Y51" s="74">
        <v>2</v>
      </c>
      <c r="Z51" s="74">
        <v>8</v>
      </c>
      <c r="AA51" s="74">
        <v>2</v>
      </c>
      <c r="AB51" s="74">
        <v>4</v>
      </c>
      <c r="AC51" s="74">
        <v>4</v>
      </c>
      <c r="AD51" s="74">
        <v>8</v>
      </c>
      <c r="AE51" s="74">
        <v>2</v>
      </c>
      <c r="AF51" s="74">
        <v>6</v>
      </c>
      <c r="AG51" s="74">
        <v>4</v>
      </c>
      <c r="AH51" s="74">
        <v>4</v>
      </c>
      <c r="AI51" s="74">
        <v>6</v>
      </c>
      <c r="AJ51" s="69">
        <v>6</v>
      </c>
      <c r="AK51" s="69">
        <v>4</v>
      </c>
      <c r="AL51" s="69">
        <v>0</v>
      </c>
      <c r="AM51" s="69">
        <v>0</v>
      </c>
      <c r="AN51" s="69">
        <v>0</v>
      </c>
      <c r="AO51" s="69">
        <v>0</v>
      </c>
      <c r="AP51" s="69">
        <v>0</v>
      </c>
      <c r="AQ51" s="74">
        <v>0</v>
      </c>
      <c r="AR51" s="74">
        <v>0</v>
      </c>
      <c r="AS51" s="74">
        <v>0</v>
      </c>
      <c r="AT51" s="74">
        <v>0</v>
      </c>
      <c r="AU51" s="74">
        <v>0</v>
      </c>
      <c r="AV51" s="74">
        <v>0</v>
      </c>
      <c r="AW51" s="141">
        <f>SUM(X51:AK51)+AL51+AM51+AN51+AO51+AP51+AQ51+AR51+AS51+AT51+AU51+AV51</f>
        <v>66</v>
      </c>
      <c r="AX51" s="117"/>
      <c r="AY51" s="117"/>
      <c r="AZ51" s="117"/>
      <c r="BA51" s="117"/>
      <c r="BB51" s="117"/>
      <c r="BC51" s="117"/>
      <c r="BD51" s="117"/>
      <c r="BE51" s="142"/>
      <c r="BF51" s="57"/>
    </row>
    <row r="52" spans="1:58" ht="30.75" customHeight="1" thickBot="1">
      <c r="A52" s="214"/>
      <c r="B52" s="227"/>
      <c r="C52" s="227"/>
      <c r="D52" s="34" t="s">
        <v>18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102">
        <v>0</v>
      </c>
      <c r="V52" s="58">
        <f t="shared" si="37"/>
        <v>0</v>
      </c>
      <c r="W52" s="58"/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2</v>
      </c>
      <c r="AD52" s="74">
        <v>0</v>
      </c>
      <c r="AE52" s="74">
        <v>0</v>
      </c>
      <c r="AF52" s="74">
        <v>0</v>
      </c>
      <c r="AG52" s="74">
        <v>2</v>
      </c>
      <c r="AH52" s="74">
        <v>0</v>
      </c>
      <c r="AI52" s="74">
        <v>0</v>
      </c>
      <c r="AJ52" s="69">
        <v>0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>
        <v>0</v>
      </c>
      <c r="AQ52" s="74">
        <v>0</v>
      </c>
      <c r="AR52" s="74">
        <v>0</v>
      </c>
      <c r="AS52" s="74">
        <v>0</v>
      </c>
      <c r="AT52" s="74">
        <v>0</v>
      </c>
      <c r="AU52" s="74">
        <v>0</v>
      </c>
      <c r="AV52" s="74">
        <v>0</v>
      </c>
      <c r="AW52" s="141">
        <f t="shared" si="38"/>
        <v>4</v>
      </c>
      <c r="AX52" s="117"/>
      <c r="AY52" s="117"/>
      <c r="AZ52" s="117"/>
      <c r="BA52" s="117"/>
      <c r="BB52" s="117"/>
      <c r="BC52" s="117"/>
      <c r="BD52" s="117"/>
      <c r="BE52" s="142"/>
      <c r="BF52" s="57"/>
    </row>
    <row r="53" spans="1:58" ht="15.75" thickBot="1">
      <c r="A53" s="214"/>
      <c r="B53" s="135" t="s">
        <v>42</v>
      </c>
      <c r="C53" s="135" t="s">
        <v>196</v>
      </c>
      <c r="D53" s="82" t="s">
        <v>17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102">
        <v>0</v>
      </c>
      <c r="V53" s="58">
        <f t="shared" si="37"/>
        <v>0</v>
      </c>
      <c r="W53" s="58"/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  <c r="AD53" s="84">
        <v>0</v>
      </c>
      <c r="AE53" s="84">
        <v>0</v>
      </c>
      <c r="AF53" s="84">
        <v>0</v>
      </c>
      <c r="AG53" s="84">
        <v>0</v>
      </c>
      <c r="AH53" s="84">
        <v>0</v>
      </c>
      <c r="AI53" s="84">
        <v>0</v>
      </c>
      <c r="AJ53" s="84">
        <v>0</v>
      </c>
      <c r="AK53" s="84">
        <v>0</v>
      </c>
      <c r="AL53" s="84">
        <v>0</v>
      </c>
      <c r="AM53" s="84">
        <v>12</v>
      </c>
      <c r="AN53" s="84">
        <v>36</v>
      </c>
      <c r="AO53" s="84">
        <v>30</v>
      </c>
      <c r="AP53" s="84">
        <v>0</v>
      </c>
      <c r="AQ53" s="84">
        <v>0</v>
      </c>
      <c r="AR53" s="84">
        <v>0</v>
      </c>
      <c r="AS53" s="84">
        <v>0</v>
      </c>
      <c r="AT53" s="84">
        <v>0</v>
      </c>
      <c r="AU53" s="84">
        <v>0</v>
      </c>
      <c r="AV53" s="84">
        <v>0</v>
      </c>
      <c r="AW53" s="141">
        <f>SUM(X53:AK53)+AL53+AM53+AN53+AO53+AP53+AQ53+AR53+AS53+AT53+AU53+AV53</f>
        <v>78</v>
      </c>
      <c r="AX53" s="117"/>
      <c r="AY53" s="117"/>
      <c r="AZ53" s="117"/>
      <c r="BA53" s="117"/>
      <c r="BB53" s="117"/>
      <c r="BC53" s="117"/>
      <c r="BD53" s="117"/>
      <c r="BE53" s="142"/>
      <c r="BF53" s="57"/>
    </row>
    <row r="54" spans="1:58" ht="15.75" thickBot="1">
      <c r="A54" s="214"/>
      <c r="B54" s="135" t="s">
        <v>123</v>
      </c>
      <c r="C54" s="135" t="s">
        <v>197</v>
      </c>
      <c r="D54" s="82" t="s">
        <v>17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  <c r="U54" s="102">
        <v>0</v>
      </c>
      <c r="V54" s="58">
        <f t="shared" si="37"/>
        <v>0</v>
      </c>
      <c r="W54" s="58"/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12</v>
      </c>
      <c r="AS54" s="84">
        <v>36</v>
      </c>
      <c r="AT54" s="84">
        <v>36</v>
      </c>
      <c r="AU54" s="84">
        <v>18</v>
      </c>
      <c r="AV54" s="84">
        <v>0</v>
      </c>
      <c r="AW54" s="141">
        <f>SUM(X54:AK54)+AL54+AM54+AN54+AO54+AP54+AQ54+AR54+AS54+AT54+AU54+AV54</f>
        <v>102</v>
      </c>
      <c r="AX54" s="117"/>
      <c r="AY54" s="117"/>
      <c r="AZ54" s="117"/>
      <c r="BA54" s="117"/>
      <c r="BB54" s="117"/>
      <c r="BC54" s="117"/>
      <c r="BD54" s="117"/>
      <c r="BE54" s="142"/>
      <c r="BF54" s="57"/>
    </row>
    <row r="55" spans="1:58" ht="17.25" customHeight="1" thickBot="1">
      <c r="A55" s="214"/>
      <c r="B55" s="135"/>
      <c r="C55" s="135" t="s">
        <v>198</v>
      </c>
      <c r="D55" s="82" t="s">
        <v>17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102">
        <v>0</v>
      </c>
      <c r="V55" s="58">
        <f t="shared" si="37"/>
        <v>0</v>
      </c>
      <c r="W55" s="58"/>
      <c r="X55" s="84">
        <v>0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4">
        <v>0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0</v>
      </c>
      <c r="AS55" s="84">
        <v>0</v>
      </c>
      <c r="AT55" s="84">
        <v>0</v>
      </c>
      <c r="AU55" s="84">
        <v>2</v>
      </c>
      <c r="AV55" s="103">
        <v>10</v>
      </c>
      <c r="AW55" s="141">
        <f>SUM(AK55:AV55)</f>
        <v>12</v>
      </c>
      <c r="AX55" s="117"/>
      <c r="AY55" s="117"/>
      <c r="AZ55" s="117"/>
      <c r="BA55" s="117"/>
      <c r="BB55" s="117"/>
      <c r="BC55" s="117"/>
      <c r="BD55" s="117"/>
      <c r="BE55" s="142"/>
      <c r="BF55" s="57"/>
    </row>
    <row r="56" spans="1:58" ht="27.75" hidden="1" customHeight="1" thickBot="1">
      <c r="A56" s="214"/>
      <c r="B56" s="135"/>
      <c r="C56" s="135"/>
      <c r="D56" s="82" t="s">
        <v>17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102"/>
      <c r="V56" s="58">
        <f t="shared" si="3"/>
        <v>0</v>
      </c>
      <c r="W56" s="58"/>
      <c r="X56" s="84">
        <v>0</v>
      </c>
      <c r="Y56" s="84">
        <v>0</v>
      </c>
      <c r="Z56" s="84">
        <v>0</v>
      </c>
      <c r="AA56" s="84">
        <v>0</v>
      </c>
      <c r="AB56" s="84">
        <v>0</v>
      </c>
      <c r="AC56" s="84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4">
        <v>0</v>
      </c>
      <c r="AL56" s="84">
        <v>0</v>
      </c>
      <c r="AM56" s="84">
        <v>0</v>
      </c>
      <c r="AN56" s="84">
        <v>0</v>
      </c>
      <c r="AO56" s="84">
        <v>0</v>
      </c>
      <c r="AP56" s="84">
        <v>0</v>
      </c>
      <c r="AQ56" s="84">
        <v>0</v>
      </c>
      <c r="AR56" s="84">
        <v>0</v>
      </c>
      <c r="AS56" s="84">
        <v>0</v>
      </c>
      <c r="AT56" s="84">
        <v>0</v>
      </c>
      <c r="AU56" s="84">
        <v>0</v>
      </c>
      <c r="AV56" s="84">
        <v>0</v>
      </c>
      <c r="AW56" s="141">
        <f>SUM(AK56:AV56)</f>
        <v>0</v>
      </c>
      <c r="AX56" s="117"/>
      <c r="AY56" s="117"/>
      <c r="AZ56" s="117"/>
      <c r="BA56" s="117"/>
      <c r="BB56" s="117"/>
      <c r="BC56" s="117"/>
      <c r="BD56" s="117"/>
      <c r="BE56" s="142"/>
      <c r="BF56" s="57"/>
    </row>
    <row r="57" spans="1:58" ht="1.5" customHeight="1" thickBot="1">
      <c r="A57" s="214"/>
      <c r="B57" s="275" t="s">
        <v>118</v>
      </c>
      <c r="C57" s="275"/>
      <c r="D57" s="133" t="s">
        <v>17</v>
      </c>
      <c r="E57" s="72">
        <f t="shared" ref="E57:T57" si="39">E59+E61</f>
        <v>0</v>
      </c>
      <c r="F57" s="72">
        <f t="shared" si="39"/>
        <v>0</v>
      </c>
      <c r="G57" s="72">
        <f t="shared" si="39"/>
        <v>0</v>
      </c>
      <c r="H57" s="72">
        <f t="shared" si="39"/>
        <v>0</v>
      </c>
      <c r="I57" s="72">
        <f>I59+I54</f>
        <v>0</v>
      </c>
      <c r="J57" s="72">
        <f t="shared" si="39"/>
        <v>0</v>
      </c>
      <c r="K57" s="72">
        <f t="shared" si="39"/>
        <v>0</v>
      </c>
      <c r="L57" s="72">
        <f t="shared" si="39"/>
        <v>0</v>
      </c>
      <c r="M57" s="72">
        <f t="shared" si="39"/>
        <v>0</v>
      </c>
      <c r="N57" s="72">
        <f t="shared" si="39"/>
        <v>0</v>
      </c>
      <c r="O57" s="72">
        <f t="shared" si="39"/>
        <v>0</v>
      </c>
      <c r="P57" s="72">
        <f t="shared" si="39"/>
        <v>0</v>
      </c>
      <c r="Q57" s="72">
        <f t="shared" si="39"/>
        <v>0</v>
      </c>
      <c r="R57" s="72">
        <f t="shared" si="39"/>
        <v>0</v>
      </c>
      <c r="S57" s="72">
        <f t="shared" si="39"/>
        <v>0</v>
      </c>
      <c r="T57" s="72">
        <f t="shared" si="39"/>
        <v>0</v>
      </c>
      <c r="U57" s="102"/>
      <c r="V57" s="58">
        <f t="shared" si="3"/>
        <v>0</v>
      </c>
      <c r="W57" s="58"/>
      <c r="X57" s="72">
        <f>X59+X61</f>
        <v>0</v>
      </c>
      <c r="Y57" s="72">
        <f t="shared" ref="Y57:AJ57" si="40">Y59+Y61</f>
        <v>0</v>
      </c>
      <c r="Z57" s="72">
        <f t="shared" si="40"/>
        <v>0</v>
      </c>
      <c r="AA57" s="72">
        <f t="shared" si="40"/>
        <v>0</v>
      </c>
      <c r="AB57" s="72">
        <f t="shared" si="40"/>
        <v>0</v>
      </c>
      <c r="AC57" s="72">
        <f t="shared" si="40"/>
        <v>0</v>
      </c>
      <c r="AD57" s="72">
        <f t="shared" si="40"/>
        <v>0</v>
      </c>
      <c r="AE57" s="72">
        <f t="shared" si="40"/>
        <v>0</v>
      </c>
      <c r="AF57" s="72">
        <f t="shared" si="40"/>
        <v>0</v>
      </c>
      <c r="AG57" s="72">
        <f t="shared" si="40"/>
        <v>0</v>
      </c>
      <c r="AH57" s="72">
        <f t="shared" si="40"/>
        <v>0</v>
      </c>
      <c r="AI57" s="72">
        <f t="shared" si="40"/>
        <v>0</v>
      </c>
      <c r="AJ57" s="72">
        <f t="shared" si="40"/>
        <v>0</v>
      </c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141">
        <f t="shared" ref="AW57:AW58" si="41">SUM(X57:AM57)</f>
        <v>0</v>
      </c>
      <c r="AX57" s="117"/>
      <c r="AY57" s="117"/>
      <c r="AZ57" s="117"/>
      <c r="BA57" s="117"/>
      <c r="BB57" s="117"/>
      <c r="BC57" s="117"/>
      <c r="BD57" s="117"/>
      <c r="BE57" s="142"/>
      <c r="BF57" s="57"/>
    </row>
    <row r="58" spans="1:58" ht="15.75" hidden="1" thickBot="1">
      <c r="A58" s="214"/>
      <c r="B58" s="227"/>
      <c r="C58" s="227"/>
      <c r="D58" s="133" t="s">
        <v>18</v>
      </c>
      <c r="E58" s="132">
        <f>E60+E62</f>
        <v>0</v>
      </c>
      <c r="F58" s="132">
        <f t="shared" ref="F58:T58" si="42">F60+F62</f>
        <v>0</v>
      </c>
      <c r="G58" s="132">
        <f t="shared" si="42"/>
        <v>0</v>
      </c>
      <c r="H58" s="132">
        <f t="shared" si="42"/>
        <v>0</v>
      </c>
      <c r="I58" s="132">
        <f t="shared" si="42"/>
        <v>0</v>
      </c>
      <c r="J58" s="132">
        <f t="shared" si="42"/>
        <v>0</v>
      </c>
      <c r="K58" s="132">
        <f t="shared" si="42"/>
        <v>0</v>
      </c>
      <c r="L58" s="132">
        <f t="shared" si="42"/>
        <v>0</v>
      </c>
      <c r="M58" s="132">
        <f t="shared" si="42"/>
        <v>0</v>
      </c>
      <c r="N58" s="132">
        <f t="shared" si="42"/>
        <v>0</v>
      </c>
      <c r="O58" s="132">
        <f t="shared" si="42"/>
        <v>0</v>
      </c>
      <c r="P58" s="132">
        <f t="shared" si="42"/>
        <v>0</v>
      </c>
      <c r="Q58" s="132">
        <f t="shared" si="42"/>
        <v>0</v>
      </c>
      <c r="R58" s="132">
        <f t="shared" si="42"/>
        <v>0</v>
      </c>
      <c r="S58" s="132">
        <f t="shared" si="42"/>
        <v>0</v>
      </c>
      <c r="T58" s="132">
        <f t="shared" si="42"/>
        <v>0</v>
      </c>
      <c r="U58" s="102"/>
      <c r="V58" s="58">
        <f t="shared" si="3"/>
        <v>0</v>
      </c>
      <c r="W58" s="58"/>
      <c r="X58" s="72">
        <f>X60+X62</f>
        <v>0</v>
      </c>
      <c r="Y58" s="72">
        <f t="shared" ref="Y58:AJ58" si="43">Y60+Y62</f>
        <v>0</v>
      </c>
      <c r="Z58" s="72">
        <f t="shared" si="43"/>
        <v>0</v>
      </c>
      <c r="AA58" s="72">
        <f t="shared" si="43"/>
        <v>0</v>
      </c>
      <c r="AB58" s="72">
        <f t="shared" si="43"/>
        <v>0</v>
      </c>
      <c r="AC58" s="72">
        <f t="shared" si="43"/>
        <v>0</v>
      </c>
      <c r="AD58" s="72">
        <f t="shared" si="43"/>
        <v>0</v>
      </c>
      <c r="AE58" s="72">
        <f t="shared" si="43"/>
        <v>0</v>
      </c>
      <c r="AF58" s="72">
        <f t="shared" si="43"/>
        <v>0</v>
      </c>
      <c r="AG58" s="72">
        <f t="shared" si="43"/>
        <v>0</v>
      </c>
      <c r="AH58" s="72">
        <f t="shared" si="43"/>
        <v>0</v>
      </c>
      <c r="AI58" s="72">
        <f t="shared" si="43"/>
        <v>0</v>
      </c>
      <c r="AJ58" s="72">
        <f t="shared" si="43"/>
        <v>0</v>
      </c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141">
        <f t="shared" si="41"/>
        <v>0</v>
      </c>
      <c r="AX58" s="117"/>
      <c r="AY58" s="117"/>
      <c r="AZ58" s="117"/>
      <c r="BA58" s="117"/>
      <c r="BB58" s="117"/>
      <c r="BC58" s="117"/>
      <c r="BD58" s="117"/>
      <c r="BE58" s="142"/>
      <c r="BF58" s="57"/>
    </row>
    <row r="59" spans="1:58" ht="15.75" hidden="1" thickBot="1">
      <c r="A59" s="214"/>
      <c r="B59" s="260" t="s">
        <v>44</v>
      </c>
      <c r="C59" s="259"/>
      <c r="D59" s="34" t="s">
        <v>17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102"/>
      <c r="V59" s="58">
        <f>SUM(E59:U59)</f>
        <v>0</v>
      </c>
      <c r="W59" s="58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141">
        <f>SUM(X59:AM59)</f>
        <v>0</v>
      </c>
      <c r="AX59" s="117"/>
      <c r="AY59" s="117"/>
      <c r="AZ59" s="117"/>
      <c r="BA59" s="117"/>
      <c r="BB59" s="117"/>
      <c r="BC59" s="117"/>
      <c r="BD59" s="117"/>
      <c r="BE59" s="142"/>
      <c r="BF59" s="57"/>
    </row>
    <row r="60" spans="1:58" ht="15.75" hidden="1" thickBot="1">
      <c r="A60" s="214"/>
      <c r="B60" s="261"/>
      <c r="C60" s="262"/>
      <c r="D60" s="34" t="s">
        <v>18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102"/>
      <c r="V60" s="58">
        <f t="shared" si="3"/>
        <v>0</v>
      </c>
      <c r="W60" s="58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141">
        <f t="shared" ref="AW60:AW62" si="44">SUM(X60:AM60)</f>
        <v>0</v>
      </c>
      <c r="AX60" s="117"/>
      <c r="AY60" s="117"/>
      <c r="AZ60" s="117"/>
      <c r="BA60" s="117"/>
      <c r="BB60" s="117"/>
      <c r="BC60" s="117"/>
      <c r="BD60" s="117"/>
      <c r="BE60" s="142"/>
      <c r="BF60" s="57"/>
    </row>
    <row r="61" spans="1:58" ht="15.75" hidden="1" thickBot="1">
      <c r="A61" s="214"/>
      <c r="B61" s="260" t="s">
        <v>125</v>
      </c>
      <c r="C61" s="259"/>
      <c r="D61" s="34" t="s">
        <v>17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102"/>
      <c r="V61" s="58">
        <f t="shared" si="3"/>
        <v>0</v>
      </c>
      <c r="W61" s="58"/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141">
        <f t="shared" si="44"/>
        <v>0</v>
      </c>
      <c r="AX61" s="117"/>
      <c r="AY61" s="117"/>
      <c r="AZ61" s="117"/>
      <c r="BA61" s="117"/>
      <c r="BB61" s="117"/>
      <c r="BC61" s="117"/>
      <c r="BD61" s="117"/>
      <c r="BE61" s="142"/>
      <c r="BF61" s="57"/>
    </row>
    <row r="62" spans="1:58" ht="15.75" hidden="1" thickBot="1">
      <c r="A62" s="214"/>
      <c r="B62" s="261"/>
      <c r="C62" s="262"/>
      <c r="D62" s="34" t="s">
        <v>18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102"/>
      <c r="V62" s="58">
        <f t="shared" si="3"/>
        <v>0</v>
      </c>
      <c r="W62" s="58"/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141">
        <f t="shared" si="44"/>
        <v>0</v>
      </c>
      <c r="AX62" s="117"/>
      <c r="AY62" s="117"/>
      <c r="AZ62" s="117"/>
      <c r="BA62" s="117"/>
      <c r="BB62" s="117"/>
      <c r="BC62" s="117"/>
      <c r="BD62" s="117"/>
      <c r="BE62" s="142"/>
      <c r="BF62" s="57"/>
    </row>
    <row r="63" spans="1:58" ht="24" customHeight="1" thickBot="1">
      <c r="A63" s="214"/>
      <c r="B63" s="196" t="s">
        <v>35</v>
      </c>
      <c r="C63" s="197"/>
      <c r="D63" s="198"/>
      <c r="E63" s="22">
        <f t="shared" ref="E63:U63" si="45">E15</f>
        <v>36</v>
      </c>
      <c r="F63" s="22">
        <f t="shared" si="45"/>
        <v>34</v>
      </c>
      <c r="G63" s="22">
        <f t="shared" si="45"/>
        <v>36</v>
      </c>
      <c r="H63" s="22">
        <f t="shared" si="45"/>
        <v>36</v>
      </c>
      <c r="I63" s="22">
        <f t="shared" si="45"/>
        <v>36</v>
      </c>
      <c r="J63" s="22">
        <f t="shared" si="45"/>
        <v>36</v>
      </c>
      <c r="K63" s="22">
        <f t="shared" si="45"/>
        <v>36</v>
      </c>
      <c r="L63" s="22">
        <f t="shared" si="45"/>
        <v>36</v>
      </c>
      <c r="M63" s="22">
        <f t="shared" si="45"/>
        <v>34</v>
      </c>
      <c r="N63" s="22">
        <f t="shared" si="45"/>
        <v>36</v>
      </c>
      <c r="O63" s="22">
        <f t="shared" si="45"/>
        <v>36</v>
      </c>
      <c r="P63" s="50">
        <f t="shared" si="45"/>
        <v>36</v>
      </c>
      <c r="Q63" s="50">
        <f t="shared" si="45"/>
        <v>36</v>
      </c>
      <c r="R63" s="50">
        <f t="shared" si="45"/>
        <v>36</v>
      </c>
      <c r="S63" s="50">
        <f t="shared" si="45"/>
        <v>34</v>
      </c>
      <c r="T63" s="50">
        <f t="shared" si="45"/>
        <v>36</v>
      </c>
      <c r="U63" s="50">
        <f t="shared" si="45"/>
        <v>36</v>
      </c>
      <c r="V63" s="59">
        <f>SUM(E63:T63)+U63</f>
        <v>606</v>
      </c>
      <c r="W63" s="60"/>
      <c r="X63" s="50">
        <f t="shared" ref="X63:AV63" si="46">X15</f>
        <v>34</v>
      </c>
      <c r="Y63" s="50">
        <f t="shared" si="46"/>
        <v>36</v>
      </c>
      <c r="Z63" s="50">
        <f t="shared" si="46"/>
        <v>36</v>
      </c>
      <c r="AA63" s="50">
        <f t="shared" si="46"/>
        <v>36</v>
      </c>
      <c r="AB63" s="50">
        <f t="shared" si="46"/>
        <v>32</v>
      </c>
      <c r="AC63" s="50">
        <f t="shared" si="46"/>
        <v>34</v>
      </c>
      <c r="AD63" s="50">
        <f t="shared" si="46"/>
        <v>36</v>
      </c>
      <c r="AE63" s="50">
        <f t="shared" si="46"/>
        <v>34</v>
      </c>
      <c r="AF63" s="50">
        <f t="shared" si="46"/>
        <v>34</v>
      </c>
      <c r="AG63" s="50">
        <f t="shared" si="46"/>
        <v>34</v>
      </c>
      <c r="AH63" s="50">
        <f t="shared" si="46"/>
        <v>36</v>
      </c>
      <c r="AI63" s="50">
        <f t="shared" si="46"/>
        <v>36</v>
      </c>
      <c r="AJ63" s="50">
        <f t="shared" si="46"/>
        <v>36</v>
      </c>
      <c r="AK63" s="50">
        <f t="shared" si="46"/>
        <v>36</v>
      </c>
      <c r="AL63" s="50">
        <f t="shared" si="46"/>
        <v>36</v>
      </c>
      <c r="AM63" s="50">
        <f t="shared" si="46"/>
        <v>36</v>
      </c>
      <c r="AN63" s="50">
        <f t="shared" si="46"/>
        <v>36</v>
      </c>
      <c r="AO63" s="50">
        <f t="shared" si="46"/>
        <v>36</v>
      </c>
      <c r="AP63" s="50">
        <f t="shared" si="46"/>
        <v>36</v>
      </c>
      <c r="AQ63" s="50">
        <f t="shared" si="46"/>
        <v>36</v>
      </c>
      <c r="AR63" s="50">
        <f t="shared" si="46"/>
        <v>36</v>
      </c>
      <c r="AS63" s="50">
        <f t="shared" si="46"/>
        <v>36</v>
      </c>
      <c r="AT63" s="50">
        <f t="shared" si="46"/>
        <v>36</v>
      </c>
      <c r="AU63" s="50">
        <f t="shared" si="46"/>
        <v>36</v>
      </c>
      <c r="AV63" s="50">
        <f t="shared" si="46"/>
        <v>18</v>
      </c>
      <c r="AW63" s="127">
        <f>X63+Y63+Z63+AA63+AB63+AC63+AD63+AE63+AF63+AG63+AH63+AI63+AJ63+AK63+AL63+AM63+AN63+AO63+AP63+AQ63+AR63+AS63+AT63+AU63+AV63</f>
        <v>868</v>
      </c>
      <c r="AX63" s="61"/>
      <c r="AY63" s="61"/>
      <c r="AZ63" s="61"/>
      <c r="BA63" s="61"/>
      <c r="BB63" s="61"/>
      <c r="BC63" s="61"/>
      <c r="BD63" s="61"/>
      <c r="BE63" s="62"/>
      <c r="BF63" s="57">
        <f>V63+AW63</f>
        <v>1474</v>
      </c>
    </row>
    <row r="64" spans="1:58" ht="22.5" customHeight="1" thickBot="1">
      <c r="A64" s="214"/>
      <c r="B64" s="193" t="s">
        <v>19</v>
      </c>
      <c r="C64" s="194"/>
      <c r="D64" s="195"/>
      <c r="E64" s="22">
        <f t="shared" ref="E64:U64" si="47">E16</f>
        <v>0</v>
      </c>
      <c r="F64" s="22">
        <f t="shared" si="47"/>
        <v>2</v>
      </c>
      <c r="G64" s="22">
        <f t="shared" si="47"/>
        <v>0</v>
      </c>
      <c r="H64" s="22">
        <f t="shared" si="47"/>
        <v>0</v>
      </c>
      <c r="I64" s="22">
        <f t="shared" si="47"/>
        <v>0</v>
      </c>
      <c r="J64" s="22">
        <f t="shared" si="47"/>
        <v>0</v>
      </c>
      <c r="K64" s="22">
        <f t="shared" si="47"/>
        <v>0</v>
      </c>
      <c r="L64" s="22">
        <f t="shared" si="47"/>
        <v>0</v>
      </c>
      <c r="M64" s="22">
        <f t="shared" si="47"/>
        <v>2</v>
      </c>
      <c r="N64" s="22">
        <f t="shared" si="47"/>
        <v>0</v>
      </c>
      <c r="O64" s="22">
        <f t="shared" si="47"/>
        <v>0</v>
      </c>
      <c r="P64" s="50">
        <f t="shared" si="47"/>
        <v>0</v>
      </c>
      <c r="Q64" s="50">
        <f t="shared" si="47"/>
        <v>0</v>
      </c>
      <c r="R64" s="50">
        <f t="shared" si="47"/>
        <v>0</v>
      </c>
      <c r="S64" s="50">
        <f t="shared" si="47"/>
        <v>2</v>
      </c>
      <c r="T64" s="50">
        <f t="shared" si="47"/>
        <v>0</v>
      </c>
      <c r="U64" s="50">
        <f t="shared" si="47"/>
        <v>0</v>
      </c>
      <c r="V64" s="59">
        <f>SUM(E64:T64)+U64</f>
        <v>6</v>
      </c>
      <c r="W64" s="64"/>
      <c r="X64" s="50">
        <f t="shared" ref="X64:AV64" si="48">X16</f>
        <v>2</v>
      </c>
      <c r="Y64" s="50">
        <f t="shared" si="48"/>
        <v>0</v>
      </c>
      <c r="Z64" s="50">
        <f t="shared" si="48"/>
        <v>0</v>
      </c>
      <c r="AA64" s="50">
        <f t="shared" si="48"/>
        <v>0</v>
      </c>
      <c r="AB64" s="50">
        <f t="shared" si="48"/>
        <v>4</v>
      </c>
      <c r="AC64" s="50">
        <f t="shared" si="48"/>
        <v>2</v>
      </c>
      <c r="AD64" s="50">
        <f t="shared" si="48"/>
        <v>0</v>
      </c>
      <c r="AE64" s="50">
        <f t="shared" si="48"/>
        <v>2</v>
      </c>
      <c r="AF64" s="50">
        <f t="shared" si="48"/>
        <v>2</v>
      </c>
      <c r="AG64" s="50">
        <f t="shared" si="48"/>
        <v>2</v>
      </c>
      <c r="AH64" s="50">
        <f t="shared" si="48"/>
        <v>0</v>
      </c>
      <c r="AI64" s="50">
        <f t="shared" si="48"/>
        <v>0</v>
      </c>
      <c r="AJ64" s="50">
        <f t="shared" si="48"/>
        <v>0</v>
      </c>
      <c r="AK64" s="50">
        <f t="shared" si="48"/>
        <v>0</v>
      </c>
      <c r="AL64" s="50">
        <f t="shared" si="48"/>
        <v>0</v>
      </c>
      <c r="AM64" s="50">
        <f t="shared" si="48"/>
        <v>0</v>
      </c>
      <c r="AN64" s="50">
        <f t="shared" si="48"/>
        <v>0</v>
      </c>
      <c r="AO64" s="50">
        <f t="shared" si="48"/>
        <v>0</v>
      </c>
      <c r="AP64" s="50">
        <f t="shared" si="48"/>
        <v>0</v>
      </c>
      <c r="AQ64" s="50">
        <f t="shared" si="48"/>
        <v>0</v>
      </c>
      <c r="AR64" s="50">
        <f t="shared" si="48"/>
        <v>0</v>
      </c>
      <c r="AS64" s="50">
        <f t="shared" si="48"/>
        <v>0</v>
      </c>
      <c r="AT64" s="50">
        <f t="shared" si="48"/>
        <v>0</v>
      </c>
      <c r="AU64" s="50">
        <f t="shared" si="48"/>
        <v>0</v>
      </c>
      <c r="AV64" s="50">
        <f t="shared" si="48"/>
        <v>0</v>
      </c>
      <c r="AW64" s="127">
        <f>X64+Y64+Z64+AA64+AB64+AC64+AD64+AE64+AF64+AG64+AH64+AI64+AJ64+AK64+AL64+AM64+AN64+AO64+AP64+AQ64+AR64+AS64+AT64+AU64+AV64</f>
        <v>14</v>
      </c>
      <c r="AX64" s="61"/>
      <c r="AY64" s="61"/>
      <c r="AZ64" s="61"/>
      <c r="BA64" s="61"/>
      <c r="BB64" s="61"/>
      <c r="BC64" s="61"/>
      <c r="BD64" s="61"/>
      <c r="BE64" s="62"/>
      <c r="BF64" s="57">
        <f>V64+AW64</f>
        <v>20</v>
      </c>
    </row>
    <row r="65" spans="1:59" ht="18" customHeight="1" thickBot="1">
      <c r="A65" s="214"/>
      <c r="B65" s="193" t="s">
        <v>20</v>
      </c>
      <c r="C65" s="194"/>
      <c r="D65" s="195"/>
      <c r="E65" s="23">
        <f>E63+E64</f>
        <v>36</v>
      </c>
      <c r="F65" s="23">
        <f t="shared" ref="F65:U65" si="49">F63+F64</f>
        <v>36</v>
      </c>
      <c r="G65" s="23">
        <f t="shared" si="49"/>
        <v>36</v>
      </c>
      <c r="H65" s="23">
        <f t="shared" si="49"/>
        <v>36</v>
      </c>
      <c r="I65" s="23">
        <f t="shared" si="49"/>
        <v>36</v>
      </c>
      <c r="J65" s="23">
        <f t="shared" si="49"/>
        <v>36</v>
      </c>
      <c r="K65" s="23">
        <f t="shared" si="49"/>
        <v>36</v>
      </c>
      <c r="L65" s="23">
        <f t="shared" si="49"/>
        <v>36</v>
      </c>
      <c r="M65" s="23">
        <f t="shared" si="49"/>
        <v>36</v>
      </c>
      <c r="N65" s="23">
        <f t="shared" si="49"/>
        <v>36</v>
      </c>
      <c r="O65" s="23">
        <f t="shared" si="49"/>
        <v>36</v>
      </c>
      <c r="P65" s="65">
        <f t="shared" si="49"/>
        <v>36</v>
      </c>
      <c r="Q65" s="65">
        <f t="shared" si="49"/>
        <v>36</v>
      </c>
      <c r="R65" s="65">
        <f t="shared" si="49"/>
        <v>36</v>
      </c>
      <c r="S65" s="65">
        <f t="shared" si="49"/>
        <v>36</v>
      </c>
      <c r="T65" s="65">
        <f t="shared" si="49"/>
        <v>36</v>
      </c>
      <c r="U65" s="65">
        <f t="shared" si="49"/>
        <v>36</v>
      </c>
      <c r="V65" s="59">
        <f>SUM(E65:T65)+U65</f>
        <v>612</v>
      </c>
      <c r="W65" s="64"/>
      <c r="X65" s="51">
        <f>X63+X64</f>
        <v>36</v>
      </c>
      <c r="Y65" s="51">
        <f t="shared" ref="Y65:AT65" si="50">Y63+Y64</f>
        <v>36</v>
      </c>
      <c r="Z65" s="51">
        <f t="shared" si="50"/>
        <v>36</v>
      </c>
      <c r="AA65" s="51">
        <f t="shared" si="50"/>
        <v>36</v>
      </c>
      <c r="AB65" s="51">
        <f t="shared" si="50"/>
        <v>36</v>
      </c>
      <c r="AC65" s="51">
        <f t="shared" si="50"/>
        <v>36</v>
      </c>
      <c r="AD65" s="51">
        <f t="shared" si="50"/>
        <v>36</v>
      </c>
      <c r="AE65" s="51">
        <f t="shared" si="50"/>
        <v>36</v>
      </c>
      <c r="AF65" s="51">
        <f t="shared" si="50"/>
        <v>36</v>
      </c>
      <c r="AG65" s="51">
        <f t="shared" si="50"/>
        <v>36</v>
      </c>
      <c r="AH65" s="51">
        <f t="shared" si="50"/>
        <v>36</v>
      </c>
      <c r="AI65" s="51">
        <f t="shared" si="50"/>
        <v>36</v>
      </c>
      <c r="AJ65" s="51">
        <f t="shared" si="50"/>
        <v>36</v>
      </c>
      <c r="AK65" s="51">
        <f t="shared" si="50"/>
        <v>36</v>
      </c>
      <c r="AL65" s="51">
        <f t="shared" si="50"/>
        <v>36</v>
      </c>
      <c r="AM65" s="51">
        <f t="shared" si="50"/>
        <v>36</v>
      </c>
      <c r="AN65" s="51">
        <f t="shared" si="50"/>
        <v>36</v>
      </c>
      <c r="AO65" s="51">
        <f t="shared" si="50"/>
        <v>36</v>
      </c>
      <c r="AP65" s="51">
        <f t="shared" si="50"/>
        <v>36</v>
      </c>
      <c r="AQ65" s="51">
        <f t="shared" si="50"/>
        <v>36</v>
      </c>
      <c r="AR65" s="51">
        <f t="shared" si="50"/>
        <v>36</v>
      </c>
      <c r="AS65" s="51">
        <f t="shared" si="50"/>
        <v>36</v>
      </c>
      <c r="AT65" s="51">
        <f t="shared" si="50"/>
        <v>36</v>
      </c>
      <c r="AU65" s="51">
        <f t="shared" ref="AU65:AV65" si="51">AU63+AU64</f>
        <v>36</v>
      </c>
      <c r="AV65" s="51">
        <f t="shared" si="51"/>
        <v>18</v>
      </c>
      <c r="AW65" s="128">
        <f>SUM(X65:AL65)+AM65+AN65+AO65+AP65+AQ65+AR65+AS65+AT65+AU65+AV65</f>
        <v>882</v>
      </c>
      <c r="AX65" s="66"/>
      <c r="AY65" s="66"/>
      <c r="AZ65" s="66"/>
      <c r="BA65" s="66"/>
      <c r="BB65" s="66"/>
      <c r="BC65" s="66"/>
      <c r="BD65" s="66"/>
      <c r="BE65" s="67"/>
      <c r="BF65" s="57">
        <f t="shared" ref="BF65" si="52">V65+AW65</f>
        <v>1494</v>
      </c>
    </row>
    <row r="66" spans="1:59"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</row>
    <row r="67" spans="1:59"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</row>
    <row r="68" spans="1:59" ht="15.75" thickBot="1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72"/>
      <c r="AM68" s="53"/>
      <c r="AN68" s="53"/>
      <c r="AO68" s="53"/>
      <c r="AP68" s="53"/>
      <c r="AQ68" s="53"/>
      <c r="AR68" s="53"/>
      <c r="AS68" s="53"/>
      <c r="AT68" s="53"/>
      <c r="AU68" s="27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1:59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28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53"/>
      <c r="O71" s="53"/>
      <c r="P71" s="53"/>
      <c r="Q71" s="53"/>
      <c r="R71" s="53"/>
      <c r="S71" s="53"/>
      <c r="T71" s="53"/>
      <c r="U71" s="53"/>
      <c r="V71" s="56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29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1:59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59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1:59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1:59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59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1:59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1:59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:59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</row>
    <row r="104" spans="1:59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</row>
    <row r="105" spans="1:59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</row>
    <row r="106" spans="1:59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</row>
    <row r="107" spans="1:59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</row>
    <row r="108" spans="1:59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</row>
    <row r="109" spans="1:59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</row>
    <row r="110" spans="1:59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1:59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1:59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</row>
    <row r="114" spans="1:59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</row>
    <row r="115" spans="1:59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</row>
    <row r="116" spans="1:59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1:59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1:59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</row>
    <row r="119" spans="1:59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1:59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</row>
    <row r="121" spans="1:59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</row>
    <row r="122" spans="1:59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1:59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</row>
    <row r="124" spans="1:59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</row>
    <row r="125" spans="1:59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1:59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1:59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</row>
    <row r="128" spans="1:59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1:59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1:59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</row>
    <row r="131" spans="1:59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</row>
    <row r="132" spans="1:59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:59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</row>
    <row r="134" spans="1:59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1:59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:59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</row>
    <row r="137" spans="1:59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</row>
    <row r="138" spans="1:59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59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1:59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59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:59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1:59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1:59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:59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1:59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1:59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59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:59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59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1:59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1:59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1:59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59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spans="1:59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  <row r="157" spans="1:59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59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59">
      <c r="A160" s="13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>
      <c r="A161" s="13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1:59">
      <c r="A162" s="13"/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  <row r="163" spans="1:59">
      <c r="A163" s="13"/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</row>
  </sheetData>
  <mergeCells count="75">
    <mergeCell ref="B57:B58"/>
    <mergeCell ref="C57:C58"/>
    <mergeCell ref="C59:C60"/>
    <mergeCell ref="B59:B60"/>
    <mergeCell ref="B65:D65"/>
    <mergeCell ref="B63:D63"/>
    <mergeCell ref="B64:D64"/>
    <mergeCell ref="A10:A14"/>
    <mergeCell ref="B10:B14"/>
    <mergeCell ref="C10:C14"/>
    <mergeCell ref="D10:D14"/>
    <mergeCell ref="B23:B24"/>
    <mergeCell ref="A15:A65"/>
    <mergeCell ref="B15:B16"/>
    <mergeCell ref="C15:C16"/>
    <mergeCell ref="B17:B18"/>
    <mergeCell ref="C17:C18"/>
    <mergeCell ref="B19:B20"/>
    <mergeCell ref="C31:C32"/>
    <mergeCell ref="B33:B34"/>
    <mergeCell ref="C49:C50"/>
    <mergeCell ref="B25:B26"/>
    <mergeCell ref="C25:C26"/>
    <mergeCell ref="C19:C20"/>
    <mergeCell ref="B21:B22"/>
    <mergeCell ref="C21:C22"/>
    <mergeCell ref="C23:C24"/>
    <mergeCell ref="B47:B48"/>
    <mergeCell ref="C47:C48"/>
    <mergeCell ref="B43:B44"/>
    <mergeCell ref="C43:C44"/>
    <mergeCell ref="B31:B32"/>
    <mergeCell ref="B41:B42"/>
    <mergeCell ref="B39:B40"/>
    <mergeCell ref="C39:C40"/>
    <mergeCell ref="A6:BF6"/>
    <mergeCell ref="AO1:AY1"/>
    <mergeCell ref="AN2:AZ2"/>
    <mergeCell ref="AN3:BE3"/>
    <mergeCell ref="AO4:BE4"/>
    <mergeCell ref="I5:AI5"/>
    <mergeCell ref="B7:BC7"/>
    <mergeCell ref="P8:AH8"/>
    <mergeCell ref="AN8:AZ8"/>
    <mergeCell ref="B9:H9"/>
    <mergeCell ref="W9:AC9"/>
    <mergeCell ref="E11:BE11"/>
    <mergeCell ref="J10:M10"/>
    <mergeCell ref="O10:Q10"/>
    <mergeCell ref="S10:U10"/>
    <mergeCell ref="Y10:Z10"/>
    <mergeCell ref="AB10:AD10"/>
    <mergeCell ref="AF10:AH10"/>
    <mergeCell ref="F10:H10"/>
    <mergeCell ref="AJ10:AM10"/>
    <mergeCell ref="AO10:AQ10"/>
    <mergeCell ref="AS10:AU10"/>
    <mergeCell ref="AW10:AZ10"/>
    <mergeCell ref="BB10:BD10"/>
    <mergeCell ref="E13:BE13"/>
    <mergeCell ref="C41:C42"/>
    <mergeCell ref="B61:B62"/>
    <mergeCell ref="C61:C62"/>
    <mergeCell ref="B27:B28"/>
    <mergeCell ref="C27:C28"/>
    <mergeCell ref="B29:B30"/>
    <mergeCell ref="C29:C30"/>
    <mergeCell ref="B35:B36"/>
    <mergeCell ref="C35:C36"/>
    <mergeCell ref="C33:C34"/>
    <mergeCell ref="B51:B52"/>
    <mergeCell ref="C51:C52"/>
    <mergeCell ref="B37:B38"/>
    <mergeCell ref="C37:C38"/>
    <mergeCell ref="B49:B50"/>
  </mergeCells>
  <hyperlinks>
    <hyperlink ref="BG10" location="_ftn1" display="_ftn1"/>
  </hyperlinks>
  <pageMargins left="0.25" right="0.25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81"/>
  <sheetViews>
    <sheetView zoomScaleSheetLayoutView="100" workbookViewId="0">
      <selection activeCell="AB87" sqref="AB87"/>
    </sheetView>
  </sheetViews>
  <sheetFormatPr defaultRowHeight="15"/>
  <cols>
    <col min="1" max="1" width="3.85546875" style="1" customWidth="1"/>
    <col min="2" max="2" width="9.28515625" style="1" customWidth="1"/>
    <col min="3" max="3" width="25.85546875" style="1" customWidth="1"/>
    <col min="4" max="4" width="9.140625" style="1"/>
    <col min="5" max="5" width="4.85546875" customWidth="1"/>
    <col min="6" max="6" width="4.28515625" customWidth="1"/>
    <col min="7" max="7" width="4.140625" customWidth="1"/>
    <col min="8" max="9" width="4.42578125" customWidth="1"/>
    <col min="10" max="11" width="4.140625" customWidth="1"/>
    <col min="12" max="12" width="3.7109375" customWidth="1"/>
    <col min="13" max="13" width="4" customWidth="1"/>
    <col min="14" max="14" width="3.7109375" customWidth="1"/>
    <col min="15" max="15" width="4.28515625" customWidth="1"/>
    <col min="16" max="16" width="3.5703125" customWidth="1"/>
    <col min="17" max="17" width="5.42578125" customWidth="1"/>
    <col min="18" max="18" width="3.7109375" customWidth="1"/>
    <col min="19" max="19" width="4.7109375" customWidth="1"/>
    <col min="20" max="20" width="4" customWidth="1"/>
    <col min="21" max="21" width="3.5703125" customWidth="1"/>
    <col min="22" max="22" width="8.85546875" customWidth="1"/>
    <col min="23" max="23" width="4.140625" customWidth="1"/>
    <col min="24" max="24" width="5.140625" customWidth="1"/>
    <col min="25" max="25" width="5" customWidth="1"/>
    <col min="26" max="26" width="5.140625" customWidth="1"/>
    <col min="27" max="27" width="4.7109375" customWidth="1"/>
    <col min="28" max="28" width="5.7109375" customWidth="1"/>
    <col min="29" max="30" width="5.140625" customWidth="1"/>
    <col min="31" max="31" width="5.28515625" customWidth="1"/>
    <col min="32" max="32" width="4.85546875" customWidth="1"/>
    <col min="33" max="33" width="4.28515625" customWidth="1"/>
    <col min="34" max="34" width="4.42578125" customWidth="1"/>
    <col min="35" max="35" width="5.28515625" customWidth="1"/>
    <col min="36" max="36" width="4.7109375" customWidth="1"/>
    <col min="37" max="37" width="4.85546875" customWidth="1"/>
    <col min="38" max="38" width="4.28515625" customWidth="1"/>
    <col min="39" max="42" width="5" customWidth="1"/>
    <col min="43" max="43" width="3.85546875" customWidth="1"/>
    <col min="44" max="44" width="4.140625" customWidth="1"/>
    <col min="45" max="45" width="5.28515625" customWidth="1"/>
    <col min="46" max="46" width="4.140625" customWidth="1"/>
    <col min="47" max="47" width="4.7109375" customWidth="1"/>
    <col min="48" max="48" width="7.85546875" customWidth="1"/>
    <col min="49" max="52" width="2.5703125" customWidth="1"/>
    <col min="53" max="53" width="2.28515625" customWidth="1"/>
    <col min="54" max="54" width="2" customWidth="1"/>
    <col min="55" max="55" width="2.28515625" customWidth="1"/>
    <col min="56" max="56" width="2.140625" customWidth="1"/>
    <col min="57" max="57" width="2.5703125" customWidth="1"/>
    <col min="58" max="58" width="7" customWidth="1"/>
    <col min="59" max="59" width="8" hidden="1" customWidth="1"/>
  </cols>
  <sheetData>
    <row r="1" spans="1:59"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</row>
    <row r="2" spans="1:59">
      <c r="AN2" s="241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17"/>
      <c r="BB2" s="17"/>
      <c r="BC2" s="17"/>
      <c r="BD2" s="17"/>
      <c r="BE2" s="17"/>
      <c r="BF2" s="17"/>
    </row>
    <row r="3" spans="1:59">
      <c r="AN3" s="241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17"/>
    </row>
    <row r="4" spans="1:59">
      <c r="AO4" s="239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</row>
    <row r="5" spans="1:59">
      <c r="I5" s="187" t="s">
        <v>31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7"/>
      <c r="AK5" s="17"/>
      <c r="AL5" s="17"/>
      <c r="AM5" s="17"/>
      <c r="AO5" s="37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9">
      <c r="A6" s="186" t="s">
        <v>112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</row>
    <row r="7" spans="1:59">
      <c r="B7" s="186" t="s">
        <v>200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</row>
    <row r="8" spans="1:59" ht="31.5" customHeight="1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265" t="s">
        <v>166</v>
      </c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30"/>
      <c r="AK8" s="30"/>
      <c r="AL8" s="30"/>
      <c r="AM8" s="36"/>
      <c r="AN8" s="186" t="s">
        <v>32</v>
      </c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36"/>
      <c r="BB8" s="36"/>
      <c r="BC8" s="36"/>
    </row>
    <row r="9" spans="1:59" ht="19.5" thickBot="1">
      <c r="B9" s="175" t="s">
        <v>144</v>
      </c>
      <c r="C9" s="176"/>
      <c r="D9" s="176"/>
      <c r="E9" s="176"/>
      <c r="F9" s="176"/>
      <c r="G9" s="176"/>
      <c r="H9" s="176"/>
      <c r="I9" s="18"/>
      <c r="J9" s="35"/>
      <c r="K9" s="35"/>
      <c r="L9" s="35"/>
      <c r="M9" s="35"/>
      <c r="N9" s="18"/>
      <c r="O9" s="18"/>
      <c r="P9" s="18"/>
      <c r="Q9" s="18"/>
      <c r="R9" s="18"/>
      <c r="S9" s="18"/>
      <c r="T9" s="19"/>
      <c r="U9" s="19"/>
      <c r="V9" s="19"/>
      <c r="W9" s="216" t="s">
        <v>74</v>
      </c>
      <c r="X9" s="217"/>
      <c r="Y9" s="217"/>
      <c r="Z9" s="217"/>
      <c r="AA9" s="218"/>
      <c r="AB9" s="218"/>
      <c r="AC9" s="2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36"/>
      <c r="AO9" s="36"/>
      <c r="AP9" s="36"/>
      <c r="AQ9" s="19"/>
      <c r="AR9" s="36"/>
      <c r="AS9" s="36"/>
      <c r="AT9" s="36"/>
      <c r="AU9" s="36"/>
      <c r="AV9" s="19"/>
      <c r="AW9" s="19"/>
      <c r="AX9" s="19"/>
      <c r="AY9" s="19"/>
      <c r="AZ9" s="19"/>
      <c r="BA9" s="19"/>
      <c r="BB9" s="19"/>
      <c r="BC9" s="19"/>
    </row>
    <row r="10" spans="1:59" ht="76.5" customHeight="1" thickBot="1">
      <c r="A10" s="169" t="s">
        <v>0</v>
      </c>
      <c r="B10" s="169" t="s">
        <v>1</v>
      </c>
      <c r="C10" s="169" t="s">
        <v>2</v>
      </c>
      <c r="D10" s="169" t="s">
        <v>3</v>
      </c>
      <c r="E10" s="105" t="s">
        <v>82</v>
      </c>
      <c r="F10" s="170" t="s">
        <v>4</v>
      </c>
      <c r="G10" s="171"/>
      <c r="H10" s="172"/>
      <c r="I10" s="106" t="s">
        <v>75</v>
      </c>
      <c r="J10" s="170" t="s">
        <v>5</v>
      </c>
      <c r="K10" s="171"/>
      <c r="L10" s="171"/>
      <c r="M10" s="173"/>
      <c r="N10" s="107" t="s">
        <v>81</v>
      </c>
      <c r="O10" s="170" t="s">
        <v>6</v>
      </c>
      <c r="P10" s="174"/>
      <c r="Q10" s="173"/>
      <c r="R10" s="107" t="s">
        <v>83</v>
      </c>
      <c r="S10" s="171" t="s">
        <v>7</v>
      </c>
      <c r="T10" s="184"/>
      <c r="U10" s="226"/>
      <c r="V10" s="108" t="s">
        <v>84</v>
      </c>
      <c r="W10" s="108" t="s">
        <v>67</v>
      </c>
      <c r="X10" s="107" t="s">
        <v>76</v>
      </c>
      <c r="Y10" s="224" t="s">
        <v>8</v>
      </c>
      <c r="Z10" s="225"/>
      <c r="AA10" s="109" t="s">
        <v>85</v>
      </c>
      <c r="AB10" s="170" t="s">
        <v>9</v>
      </c>
      <c r="AC10" s="171"/>
      <c r="AD10" s="172"/>
      <c r="AE10" s="109" t="s">
        <v>86</v>
      </c>
      <c r="AF10" s="170" t="s">
        <v>10</v>
      </c>
      <c r="AG10" s="184"/>
      <c r="AH10" s="184"/>
      <c r="AI10" s="110" t="s">
        <v>77</v>
      </c>
      <c r="AJ10" s="170" t="s">
        <v>11</v>
      </c>
      <c r="AK10" s="174"/>
      <c r="AL10" s="174"/>
      <c r="AM10" s="174"/>
      <c r="AN10" s="125" t="s">
        <v>78</v>
      </c>
      <c r="AO10" s="182" t="s">
        <v>62</v>
      </c>
      <c r="AP10" s="182"/>
      <c r="AQ10" s="183"/>
      <c r="AR10" s="104" t="s">
        <v>79</v>
      </c>
      <c r="AS10" s="170" t="s">
        <v>12</v>
      </c>
      <c r="AT10" s="184"/>
      <c r="AU10" s="184"/>
      <c r="AV10" s="112" t="s">
        <v>80</v>
      </c>
      <c r="AW10" s="170" t="s">
        <v>13</v>
      </c>
      <c r="AX10" s="180"/>
      <c r="AY10" s="180"/>
      <c r="AZ10" s="181"/>
      <c r="BA10" s="105" t="s">
        <v>63</v>
      </c>
      <c r="BB10" s="170" t="s">
        <v>14</v>
      </c>
      <c r="BC10" s="171"/>
      <c r="BD10" s="172"/>
      <c r="BE10" s="105" t="s">
        <v>87</v>
      </c>
      <c r="BF10" s="109" t="s">
        <v>34</v>
      </c>
      <c r="BG10" s="24" t="s">
        <v>34</v>
      </c>
    </row>
    <row r="11" spans="1:59" ht="16.5" thickBot="1">
      <c r="A11" s="169"/>
      <c r="B11" s="169"/>
      <c r="C11" s="169"/>
      <c r="D11" s="169"/>
      <c r="E11" s="243" t="s">
        <v>15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64"/>
      <c r="BF11" s="9"/>
    </row>
    <row r="12" spans="1:59" ht="20.100000000000001" customHeight="1" thickBot="1">
      <c r="A12" s="169"/>
      <c r="B12" s="169"/>
      <c r="C12" s="169"/>
      <c r="D12" s="169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3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2">
        <v>12</v>
      </c>
      <c r="AI12" s="2">
        <v>13</v>
      </c>
      <c r="AJ12" s="2">
        <v>14</v>
      </c>
      <c r="AK12" s="2">
        <v>15</v>
      </c>
      <c r="AL12" s="3">
        <v>16</v>
      </c>
      <c r="AM12" s="2">
        <v>17</v>
      </c>
      <c r="AN12" s="2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5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7">
        <v>35</v>
      </c>
      <c r="BF12" s="10"/>
    </row>
    <row r="13" spans="1:59" ht="20.100000000000001" customHeight="1" thickBot="1">
      <c r="A13" s="169"/>
      <c r="B13" s="169"/>
      <c r="C13" s="169"/>
      <c r="D13" s="169"/>
      <c r="E13" s="221" t="s">
        <v>16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3"/>
      <c r="BF13" s="10"/>
    </row>
    <row r="14" spans="1:59" ht="20.100000000000001" customHeight="1" thickBot="1">
      <c r="A14" s="169"/>
      <c r="B14" s="169"/>
      <c r="C14" s="169"/>
      <c r="D14" s="169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68">
        <v>14</v>
      </c>
      <c r="S14" s="68">
        <v>15</v>
      </c>
      <c r="T14" s="68">
        <v>16</v>
      </c>
      <c r="U14" s="68">
        <v>17</v>
      </c>
      <c r="V14" s="68">
        <v>18</v>
      </c>
      <c r="W14" s="68">
        <v>19</v>
      </c>
      <c r="X14" s="68">
        <v>1</v>
      </c>
      <c r="Y14" s="68">
        <v>2</v>
      </c>
      <c r="Z14" s="68">
        <v>3</v>
      </c>
      <c r="AA14" s="68">
        <v>4</v>
      </c>
      <c r="AB14" s="68">
        <v>5</v>
      </c>
      <c r="AC14" s="68">
        <v>6</v>
      </c>
      <c r="AD14" s="68">
        <v>7</v>
      </c>
      <c r="AE14" s="68">
        <v>8</v>
      </c>
      <c r="AF14" s="68">
        <v>9</v>
      </c>
      <c r="AG14" s="68">
        <v>10</v>
      </c>
      <c r="AH14" s="68">
        <v>11</v>
      </c>
      <c r="AI14" s="68">
        <v>12</v>
      </c>
      <c r="AJ14" s="68">
        <v>13</v>
      </c>
      <c r="AK14" s="68">
        <v>14</v>
      </c>
      <c r="AL14" s="68">
        <v>15</v>
      </c>
      <c r="AM14" s="68">
        <v>16</v>
      </c>
      <c r="AN14" s="68">
        <v>17</v>
      </c>
      <c r="AO14" s="68">
        <v>18</v>
      </c>
      <c r="AP14" s="68">
        <v>19</v>
      </c>
      <c r="AQ14" s="68">
        <v>20</v>
      </c>
      <c r="AR14" s="68">
        <v>21</v>
      </c>
      <c r="AS14" s="68">
        <v>22</v>
      </c>
      <c r="AT14" s="68">
        <v>23</v>
      </c>
      <c r="AU14" s="4">
        <v>24</v>
      </c>
      <c r="AV14" s="26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9" ht="18" customHeight="1" thickBot="1">
      <c r="A15" s="276" t="s">
        <v>119</v>
      </c>
      <c r="B15" s="205" t="s">
        <v>50</v>
      </c>
      <c r="C15" s="272" t="s">
        <v>55</v>
      </c>
      <c r="D15" s="48"/>
      <c r="E15" s="47">
        <f>E17+E35+E43</f>
        <v>36</v>
      </c>
      <c r="F15" s="47">
        <f t="shared" ref="F15:U15" si="0">F17+F35+F43</f>
        <v>34</v>
      </c>
      <c r="G15" s="47">
        <f t="shared" si="0"/>
        <v>34</v>
      </c>
      <c r="H15" s="47">
        <f t="shared" si="0"/>
        <v>36</v>
      </c>
      <c r="I15" s="47">
        <f t="shared" si="0"/>
        <v>36</v>
      </c>
      <c r="J15" s="47">
        <f t="shared" si="0"/>
        <v>36</v>
      </c>
      <c r="K15" s="47">
        <f t="shared" si="0"/>
        <v>34</v>
      </c>
      <c r="L15" s="47">
        <f t="shared" si="0"/>
        <v>36</v>
      </c>
      <c r="M15" s="47">
        <f t="shared" si="0"/>
        <v>34</v>
      </c>
      <c r="N15" s="47">
        <f t="shared" si="0"/>
        <v>36</v>
      </c>
      <c r="O15" s="47">
        <f t="shared" si="0"/>
        <v>34</v>
      </c>
      <c r="P15" s="47">
        <f t="shared" si="0"/>
        <v>36</v>
      </c>
      <c r="Q15" s="47">
        <f t="shared" si="0"/>
        <v>34</v>
      </c>
      <c r="R15" s="47">
        <f t="shared" si="0"/>
        <v>36</v>
      </c>
      <c r="S15" s="47">
        <f t="shared" si="0"/>
        <v>36</v>
      </c>
      <c r="T15" s="47">
        <f t="shared" si="0"/>
        <v>36</v>
      </c>
      <c r="U15" s="47">
        <f t="shared" si="0"/>
        <v>36</v>
      </c>
      <c r="V15" s="58">
        <f>SUM(E15:K15)+L15+M15+N15+O15+P15+Q15+R15+S15+T15+U15</f>
        <v>600</v>
      </c>
      <c r="W15" s="58"/>
      <c r="X15" s="49">
        <f t="shared" ref="X15:AK15" si="1">X43</f>
        <v>34</v>
      </c>
      <c r="Y15" s="49">
        <f t="shared" si="1"/>
        <v>34</v>
      </c>
      <c r="Z15" s="49">
        <f t="shared" si="1"/>
        <v>32</v>
      </c>
      <c r="AA15" s="49">
        <f t="shared" si="1"/>
        <v>32</v>
      </c>
      <c r="AB15" s="49">
        <f t="shared" si="1"/>
        <v>34</v>
      </c>
      <c r="AC15" s="49">
        <f t="shared" si="1"/>
        <v>36</v>
      </c>
      <c r="AD15" s="49">
        <f t="shared" si="1"/>
        <v>36</v>
      </c>
      <c r="AE15" s="49">
        <f t="shared" si="1"/>
        <v>36</v>
      </c>
      <c r="AF15" s="49">
        <f t="shared" si="1"/>
        <v>36</v>
      </c>
      <c r="AG15" s="49">
        <f t="shared" si="1"/>
        <v>36</v>
      </c>
      <c r="AH15" s="49">
        <f t="shared" si="1"/>
        <v>36</v>
      </c>
      <c r="AI15" s="49">
        <f t="shared" si="1"/>
        <v>36</v>
      </c>
      <c r="AJ15" s="49">
        <f t="shared" si="1"/>
        <v>36</v>
      </c>
      <c r="AK15" s="49">
        <f t="shared" si="1"/>
        <v>36</v>
      </c>
      <c r="AL15" s="49">
        <f>AL77</f>
        <v>36</v>
      </c>
      <c r="AM15" s="49">
        <f t="shared" ref="AM15:AO15" si="2">AM77</f>
        <v>36</v>
      </c>
      <c r="AN15" s="49">
        <f t="shared" si="2"/>
        <v>36</v>
      </c>
      <c r="AO15" s="49">
        <f t="shared" si="2"/>
        <v>36</v>
      </c>
      <c r="AP15" s="49">
        <f>AP78+AP79</f>
        <v>36</v>
      </c>
      <c r="AQ15" s="49">
        <f t="shared" ref="AQ15:AU15" si="3">AQ78+AQ79</f>
        <v>36</v>
      </c>
      <c r="AR15" s="49">
        <f t="shared" si="3"/>
        <v>36</v>
      </c>
      <c r="AS15" s="49">
        <f t="shared" si="3"/>
        <v>36</v>
      </c>
      <c r="AT15" s="49">
        <f t="shared" si="3"/>
        <v>36</v>
      </c>
      <c r="AU15" s="49">
        <f t="shared" si="3"/>
        <v>36</v>
      </c>
      <c r="AV15" s="141">
        <f>X15+Y15+Z15+AA15+AB15+AC15+AD15+AE15+AF15+AG15+AH15+AI15+AJ15+AK15+AL15+AM15+AN15+AO15+AP15+AQ15+AR15+AS15+AT15+AU15</f>
        <v>850</v>
      </c>
      <c r="AW15" s="117"/>
      <c r="AX15" s="117"/>
      <c r="AY15" s="117"/>
      <c r="AZ15" s="117"/>
      <c r="BA15" s="117"/>
      <c r="BB15" s="117"/>
      <c r="BC15" s="117"/>
      <c r="BD15" s="117"/>
      <c r="BE15" s="142"/>
      <c r="BF15" s="57">
        <v>0</v>
      </c>
    </row>
    <row r="16" spans="1:59" ht="18" customHeight="1" thickBot="1">
      <c r="A16" s="276"/>
      <c r="B16" s="206"/>
      <c r="C16" s="273"/>
      <c r="D16" s="48"/>
      <c r="E16" s="47">
        <f>E18+E44</f>
        <v>0</v>
      </c>
      <c r="F16" s="47">
        <f t="shared" ref="F16:U16" si="4">F18+F44</f>
        <v>2</v>
      </c>
      <c r="G16" s="47">
        <f t="shared" si="4"/>
        <v>2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2</v>
      </c>
      <c r="L16" s="47">
        <f t="shared" si="4"/>
        <v>0</v>
      </c>
      <c r="M16" s="47">
        <f t="shared" si="4"/>
        <v>2</v>
      </c>
      <c r="N16" s="47">
        <f t="shared" si="4"/>
        <v>0</v>
      </c>
      <c r="O16" s="47">
        <f t="shared" si="4"/>
        <v>2</v>
      </c>
      <c r="P16" s="47">
        <f t="shared" si="4"/>
        <v>0</v>
      </c>
      <c r="Q16" s="47">
        <f t="shared" si="4"/>
        <v>2</v>
      </c>
      <c r="R16" s="47">
        <f t="shared" si="4"/>
        <v>0</v>
      </c>
      <c r="S16" s="47">
        <f t="shared" si="4"/>
        <v>0</v>
      </c>
      <c r="T16" s="47">
        <f t="shared" si="4"/>
        <v>0</v>
      </c>
      <c r="U16" s="47">
        <f t="shared" si="4"/>
        <v>0</v>
      </c>
      <c r="V16" s="58">
        <f>SUM(E16:K16)+L16+M16+N16+O16+P16+Q16+R16+S16+T16+U16</f>
        <v>12</v>
      </c>
      <c r="W16" s="58"/>
      <c r="X16" s="49">
        <f>X18+X36+X44</f>
        <v>2</v>
      </c>
      <c r="Y16" s="49">
        <f t="shared" ref="Y16:AG16" si="5">Y18+Y36+Y44</f>
        <v>2</v>
      </c>
      <c r="Z16" s="49">
        <f t="shared" si="5"/>
        <v>4</v>
      </c>
      <c r="AA16" s="49">
        <f t="shared" si="5"/>
        <v>4</v>
      </c>
      <c r="AB16" s="49">
        <f t="shared" si="5"/>
        <v>2</v>
      </c>
      <c r="AC16" s="49">
        <f t="shared" si="5"/>
        <v>0</v>
      </c>
      <c r="AD16" s="49">
        <f t="shared" si="5"/>
        <v>0</v>
      </c>
      <c r="AE16" s="49">
        <f t="shared" si="5"/>
        <v>0</v>
      </c>
      <c r="AF16" s="49">
        <f t="shared" si="5"/>
        <v>0</v>
      </c>
      <c r="AG16" s="49">
        <f t="shared" si="5"/>
        <v>0</v>
      </c>
      <c r="AH16" s="49">
        <f t="shared" ref="AH16:AJ16" si="6">AH18</f>
        <v>0</v>
      </c>
      <c r="AI16" s="49">
        <f t="shared" si="6"/>
        <v>0</v>
      </c>
      <c r="AJ16" s="49">
        <f t="shared" si="6"/>
        <v>0</v>
      </c>
      <c r="AK16" s="49">
        <f t="shared" ref="AK16" si="7">AK18</f>
        <v>0</v>
      </c>
      <c r="AL16" s="49">
        <f>AL18</f>
        <v>0</v>
      </c>
      <c r="AM16" s="49">
        <f t="shared" ref="AM16:AO16" si="8">AM18</f>
        <v>0</v>
      </c>
      <c r="AN16" s="49">
        <f t="shared" si="8"/>
        <v>0</v>
      </c>
      <c r="AO16" s="49">
        <f t="shared" si="8"/>
        <v>0</v>
      </c>
      <c r="AP16" s="49">
        <f>AP18</f>
        <v>0</v>
      </c>
      <c r="AQ16" s="49">
        <f t="shared" ref="AQ16:AS16" si="9">AQ18</f>
        <v>0</v>
      </c>
      <c r="AR16" s="49">
        <f t="shared" si="9"/>
        <v>0</v>
      </c>
      <c r="AS16" s="49">
        <f t="shared" si="9"/>
        <v>0</v>
      </c>
      <c r="AT16" s="49">
        <f>AT18</f>
        <v>0</v>
      </c>
      <c r="AU16" s="49">
        <v>0</v>
      </c>
      <c r="AV16" s="141">
        <f>X16+Y16+Z16+AA16+AB16+AC16+AD16+AE16+AF16+AG16+AH16+AI16+AJ16+AK16+AL16+AM16+AN16+AO16+AP16+AQ16+AR16+AS16+AT16+AU16</f>
        <v>14</v>
      </c>
      <c r="AW16" s="117"/>
      <c r="AX16" s="117"/>
      <c r="AY16" s="117"/>
      <c r="AZ16" s="117"/>
      <c r="BA16" s="117"/>
      <c r="BB16" s="117"/>
      <c r="BC16" s="117"/>
      <c r="BD16" s="117"/>
      <c r="BE16" s="142"/>
      <c r="BF16" s="57">
        <v>0</v>
      </c>
    </row>
    <row r="17" spans="1:58" ht="18" customHeight="1" thickBot="1">
      <c r="A17" s="276"/>
      <c r="B17" s="199" t="s">
        <v>49</v>
      </c>
      <c r="C17" s="274" t="s">
        <v>57</v>
      </c>
      <c r="D17" s="71" t="s">
        <v>17</v>
      </c>
      <c r="E17" s="73">
        <f>E21+E23</f>
        <v>4</v>
      </c>
      <c r="F17" s="73">
        <f t="shared" ref="F17:U17" si="10">F21+F23</f>
        <v>4</v>
      </c>
      <c r="G17" s="73">
        <f t="shared" si="10"/>
        <v>4</v>
      </c>
      <c r="H17" s="73">
        <f t="shared" si="10"/>
        <v>4</v>
      </c>
      <c r="I17" s="73">
        <f t="shared" si="10"/>
        <v>4</v>
      </c>
      <c r="J17" s="73">
        <f t="shared" si="10"/>
        <v>4</v>
      </c>
      <c r="K17" s="73">
        <f t="shared" si="10"/>
        <v>4</v>
      </c>
      <c r="L17" s="73">
        <f t="shared" si="10"/>
        <v>4</v>
      </c>
      <c r="M17" s="73">
        <f t="shared" si="10"/>
        <v>4</v>
      </c>
      <c r="N17" s="73">
        <f t="shared" si="10"/>
        <v>4</v>
      </c>
      <c r="O17" s="73">
        <f t="shared" si="10"/>
        <v>4</v>
      </c>
      <c r="P17" s="73">
        <f t="shared" si="10"/>
        <v>2</v>
      </c>
      <c r="Q17" s="73">
        <f t="shared" si="10"/>
        <v>4</v>
      </c>
      <c r="R17" s="73">
        <f t="shared" si="10"/>
        <v>4</v>
      </c>
      <c r="S17" s="73">
        <f t="shared" si="10"/>
        <v>4</v>
      </c>
      <c r="T17" s="73">
        <f t="shared" si="10"/>
        <v>4</v>
      </c>
      <c r="U17" s="73">
        <f t="shared" si="10"/>
        <v>2</v>
      </c>
      <c r="V17" s="58">
        <f>SUM(E17:K17)+L17+M17+N17+O17+P17+Q17+R17+S17+T17+U17</f>
        <v>64</v>
      </c>
      <c r="W17" s="58"/>
      <c r="X17" s="73">
        <f t="shared" ref="X17" si="11">X21+X23</f>
        <v>0</v>
      </c>
      <c r="Y17" s="73">
        <f t="shared" ref="Y17:AN18" si="12">Y21+Y23</f>
        <v>0</v>
      </c>
      <c r="Z17" s="73">
        <f t="shared" si="12"/>
        <v>0</v>
      </c>
      <c r="AA17" s="73">
        <f t="shared" si="12"/>
        <v>0</v>
      </c>
      <c r="AB17" s="73">
        <f t="shared" si="12"/>
        <v>0</v>
      </c>
      <c r="AC17" s="73">
        <f t="shared" si="12"/>
        <v>0</v>
      </c>
      <c r="AD17" s="73">
        <f t="shared" si="12"/>
        <v>0</v>
      </c>
      <c r="AE17" s="73">
        <f t="shared" si="12"/>
        <v>0</v>
      </c>
      <c r="AF17" s="73">
        <f t="shared" si="12"/>
        <v>0</v>
      </c>
      <c r="AG17" s="73">
        <f t="shared" si="12"/>
        <v>0</v>
      </c>
      <c r="AH17" s="73">
        <f t="shared" ref="AH17:AJ17" si="13">AH19</f>
        <v>0</v>
      </c>
      <c r="AI17" s="73">
        <f t="shared" si="13"/>
        <v>0</v>
      </c>
      <c r="AJ17" s="73">
        <f t="shared" si="13"/>
        <v>0</v>
      </c>
      <c r="AK17" s="73">
        <f t="shared" ref="AK17" si="14">AK19</f>
        <v>0</v>
      </c>
      <c r="AL17" s="73">
        <f t="shared" si="12"/>
        <v>0</v>
      </c>
      <c r="AM17" s="73">
        <f t="shared" si="12"/>
        <v>0</v>
      </c>
      <c r="AN17" s="73">
        <f t="shared" si="12"/>
        <v>0</v>
      </c>
      <c r="AO17" s="73">
        <f t="shared" ref="AO17:AS18" si="15">AO21+AO23</f>
        <v>0</v>
      </c>
      <c r="AP17" s="73">
        <f t="shared" si="15"/>
        <v>0</v>
      </c>
      <c r="AQ17" s="73">
        <f t="shared" si="15"/>
        <v>0</v>
      </c>
      <c r="AR17" s="73">
        <f t="shared" si="15"/>
        <v>0</v>
      </c>
      <c r="AS17" s="73">
        <f t="shared" si="15"/>
        <v>0</v>
      </c>
      <c r="AT17" s="73"/>
      <c r="AU17" s="73">
        <v>0</v>
      </c>
      <c r="AV17" s="141">
        <f t="shared" ref="AU17:AV46" si="16">SUM(Y17:AH17)</f>
        <v>0</v>
      </c>
      <c r="AW17" s="117"/>
      <c r="AX17" s="117"/>
      <c r="AY17" s="117"/>
      <c r="AZ17" s="117"/>
      <c r="BA17" s="117"/>
      <c r="BB17" s="117"/>
      <c r="BC17" s="117"/>
      <c r="BD17" s="117"/>
      <c r="BE17" s="142"/>
      <c r="BF17" s="57">
        <v>0</v>
      </c>
    </row>
    <row r="18" spans="1:58" ht="18.75" customHeight="1" thickBot="1">
      <c r="A18" s="276"/>
      <c r="B18" s="230"/>
      <c r="C18" s="271"/>
      <c r="D18" s="71" t="s">
        <v>18</v>
      </c>
      <c r="E18" s="73">
        <f>E22+E24</f>
        <v>0</v>
      </c>
      <c r="F18" s="73">
        <f t="shared" ref="F18:U18" si="17">F22+F24</f>
        <v>0</v>
      </c>
      <c r="G18" s="73">
        <f t="shared" si="17"/>
        <v>0</v>
      </c>
      <c r="H18" s="73">
        <f t="shared" si="17"/>
        <v>0</v>
      </c>
      <c r="I18" s="73">
        <f t="shared" si="17"/>
        <v>0</v>
      </c>
      <c r="J18" s="73">
        <f t="shared" si="17"/>
        <v>0</v>
      </c>
      <c r="K18" s="73">
        <f t="shared" si="17"/>
        <v>0</v>
      </c>
      <c r="L18" s="73">
        <f t="shared" si="17"/>
        <v>0</v>
      </c>
      <c r="M18" s="73">
        <f t="shared" si="17"/>
        <v>0</v>
      </c>
      <c r="N18" s="73">
        <f t="shared" si="17"/>
        <v>0</v>
      </c>
      <c r="O18" s="73">
        <f t="shared" si="17"/>
        <v>0</v>
      </c>
      <c r="P18" s="73">
        <f t="shared" si="17"/>
        <v>0</v>
      </c>
      <c r="Q18" s="73">
        <f t="shared" si="17"/>
        <v>0</v>
      </c>
      <c r="R18" s="73">
        <f t="shared" si="17"/>
        <v>0</v>
      </c>
      <c r="S18" s="73">
        <f t="shared" si="17"/>
        <v>0</v>
      </c>
      <c r="T18" s="73">
        <f t="shared" si="17"/>
        <v>0</v>
      </c>
      <c r="U18" s="73">
        <f t="shared" si="17"/>
        <v>0</v>
      </c>
      <c r="V18" s="58">
        <f>SUM(E18:K18)+L18+M18+N18+O18+P18+Q18+R18+S18+T18+U18</f>
        <v>0</v>
      </c>
      <c r="W18" s="58"/>
      <c r="X18" s="73">
        <f t="shared" ref="X18" si="18">X22+X24</f>
        <v>0</v>
      </c>
      <c r="Y18" s="73">
        <f t="shared" si="12"/>
        <v>0</v>
      </c>
      <c r="Z18" s="73">
        <f t="shared" si="12"/>
        <v>0</v>
      </c>
      <c r="AA18" s="73">
        <f t="shared" si="12"/>
        <v>0</v>
      </c>
      <c r="AB18" s="73">
        <f t="shared" si="12"/>
        <v>0</v>
      </c>
      <c r="AC18" s="73">
        <f t="shared" si="12"/>
        <v>0</v>
      </c>
      <c r="AD18" s="73">
        <f t="shared" si="12"/>
        <v>0</v>
      </c>
      <c r="AE18" s="73">
        <f t="shared" si="12"/>
        <v>0</v>
      </c>
      <c r="AF18" s="73">
        <f t="shared" si="12"/>
        <v>0</v>
      </c>
      <c r="AG18" s="73">
        <f t="shared" si="12"/>
        <v>0</v>
      </c>
      <c r="AH18" s="73">
        <f t="shared" si="12"/>
        <v>0</v>
      </c>
      <c r="AI18" s="73">
        <f t="shared" si="12"/>
        <v>0</v>
      </c>
      <c r="AJ18" s="73">
        <f t="shared" si="12"/>
        <v>0</v>
      </c>
      <c r="AK18" s="73">
        <f t="shared" ref="AK18" si="19">AK22+AK24</f>
        <v>0</v>
      </c>
      <c r="AL18" s="73">
        <f t="shared" si="12"/>
        <v>0</v>
      </c>
      <c r="AM18" s="73">
        <f t="shared" si="12"/>
        <v>0</v>
      </c>
      <c r="AN18" s="73">
        <f t="shared" si="12"/>
        <v>0</v>
      </c>
      <c r="AO18" s="73">
        <f t="shared" si="15"/>
        <v>0</v>
      </c>
      <c r="AP18" s="73">
        <f t="shared" si="15"/>
        <v>0</v>
      </c>
      <c r="AQ18" s="73">
        <f t="shared" si="15"/>
        <v>0</v>
      </c>
      <c r="AR18" s="73">
        <f t="shared" si="15"/>
        <v>0</v>
      </c>
      <c r="AS18" s="73">
        <f t="shared" si="15"/>
        <v>0</v>
      </c>
      <c r="AT18" s="73"/>
      <c r="AU18" s="73">
        <v>0</v>
      </c>
      <c r="AV18" s="141">
        <f t="shared" si="16"/>
        <v>0</v>
      </c>
      <c r="AW18" s="117"/>
      <c r="AX18" s="117"/>
      <c r="AY18" s="117"/>
      <c r="AZ18" s="117"/>
      <c r="BA18" s="117"/>
      <c r="BB18" s="117"/>
      <c r="BC18" s="117"/>
      <c r="BD18" s="117"/>
      <c r="BE18" s="142"/>
      <c r="BF18" s="57">
        <v>0</v>
      </c>
    </row>
    <row r="19" spans="1:58" ht="18" hidden="1" customHeight="1" thickBot="1">
      <c r="A19" s="276"/>
      <c r="B19" s="211"/>
      <c r="C19" s="259"/>
      <c r="D19" s="34" t="s">
        <v>17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83"/>
      <c r="S19" s="83"/>
      <c r="T19" s="83"/>
      <c r="U19" s="102"/>
      <c r="V19" s="58">
        <f t="shared" ref="V19:V80" si="20">SUM(E19:K19)</f>
        <v>0</v>
      </c>
      <c r="W19" s="58"/>
      <c r="X19" s="83"/>
      <c r="Y19" s="69"/>
      <c r="Z19" s="69"/>
      <c r="AA19" s="69"/>
      <c r="AB19" s="69"/>
      <c r="AC19" s="69"/>
      <c r="AD19" s="69"/>
      <c r="AE19" s="69"/>
      <c r="AF19" s="69"/>
      <c r="AG19" s="69"/>
      <c r="AH19" s="87"/>
      <c r="AI19" s="87"/>
      <c r="AJ19" s="87"/>
      <c r="AK19" s="101"/>
      <c r="AL19" s="87"/>
      <c r="AM19" s="87"/>
      <c r="AN19" s="87"/>
      <c r="AO19" s="87"/>
      <c r="AP19" s="114"/>
      <c r="AQ19" s="113"/>
      <c r="AR19" s="113"/>
      <c r="AS19" s="113"/>
      <c r="AT19" s="113"/>
      <c r="AU19" s="161">
        <f t="shared" si="16"/>
        <v>0</v>
      </c>
      <c r="AV19" s="141">
        <f t="shared" si="16"/>
        <v>0</v>
      </c>
      <c r="AW19" s="117"/>
      <c r="AX19" s="117"/>
      <c r="AY19" s="117"/>
      <c r="AZ19" s="117"/>
      <c r="BA19" s="117"/>
      <c r="BB19" s="117"/>
      <c r="BC19" s="117"/>
      <c r="BD19" s="117"/>
      <c r="BE19" s="142"/>
      <c r="BF19" s="57"/>
    </row>
    <row r="20" spans="1:58" ht="18" hidden="1" customHeight="1" thickBot="1">
      <c r="A20" s="276"/>
      <c r="B20" s="227"/>
      <c r="C20" s="267"/>
      <c r="D20" s="34" t="s">
        <v>18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83"/>
      <c r="S20" s="83"/>
      <c r="T20" s="83"/>
      <c r="U20" s="102"/>
      <c r="V20" s="58">
        <f t="shared" si="20"/>
        <v>0</v>
      </c>
      <c r="W20" s="58"/>
      <c r="X20" s="83"/>
      <c r="Y20" s="69"/>
      <c r="Z20" s="69"/>
      <c r="AA20" s="69"/>
      <c r="AB20" s="69"/>
      <c r="AC20" s="69"/>
      <c r="AD20" s="69"/>
      <c r="AE20" s="69"/>
      <c r="AF20" s="69"/>
      <c r="AG20" s="69"/>
      <c r="AH20" s="87"/>
      <c r="AI20" s="87"/>
      <c r="AJ20" s="87"/>
      <c r="AK20" s="101"/>
      <c r="AL20" s="87"/>
      <c r="AM20" s="87"/>
      <c r="AN20" s="87"/>
      <c r="AO20" s="87"/>
      <c r="AP20" s="114"/>
      <c r="AQ20" s="113"/>
      <c r="AR20" s="113"/>
      <c r="AS20" s="113"/>
      <c r="AT20" s="113"/>
      <c r="AU20" s="161">
        <f t="shared" si="16"/>
        <v>0</v>
      </c>
      <c r="AV20" s="141">
        <f t="shared" si="16"/>
        <v>0</v>
      </c>
      <c r="AW20" s="117"/>
      <c r="AX20" s="117"/>
      <c r="AY20" s="117"/>
      <c r="AZ20" s="117"/>
      <c r="BA20" s="117"/>
      <c r="BB20" s="117"/>
      <c r="BC20" s="117"/>
      <c r="BD20" s="117"/>
      <c r="BE20" s="142"/>
      <c r="BF20" s="57"/>
    </row>
    <row r="21" spans="1:58" ht="15.75" thickBot="1">
      <c r="A21" s="276"/>
      <c r="B21" s="211" t="s">
        <v>27</v>
      </c>
      <c r="C21" s="259" t="s">
        <v>201</v>
      </c>
      <c r="D21" s="34" t="s">
        <v>17</v>
      </c>
      <c r="E21" s="69">
        <v>2</v>
      </c>
      <c r="F21" s="69">
        <v>2</v>
      </c>
      <c r="G21" s="69">
        <v>2</v>
      </c>
      <c r="H21" s="69">
        <v>2</v>
      </c>
      <c r="I21" s="69">
        <v>2</v>
      </c>
      <c r="J21" s="69">
        <v>2</v>
      </c>
      <c r="K21" s="69">
        <v>2</v>
      </c>
      <c r="L21" s="69">
        <v>2</v>
      </c>
      <c r="M21" s="69">
        <v>2</v>
      </c>
      <c r="N21" s="69">
        <v>2</v>
      </c>
      <c r="O21" s="69">
        <v>2</v>
      </c>
      <c r="P21" s="69">
        <v>2</v>
      </c>
      <c r="Q21" s="69">
        <v>2</v>
      </c>
      <c r="R21" s="69">
        <v>2</v>
      </c>
      <c r="S21" s="69">
        <v>2</v>
      </c>
      <c r="T21" s="69">
        <v>2</v>
      </c>
      <c r="U21" s="69">
        <v>0</v>
      </c>
      <c r="V21" s="58">
        <f>SUM(E21:U21)</f>
        <v>32</v>
      </c>
      <c r="W21" s="58"/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114">
        <v>0</v>
      </c>
      <c r="AQ21" s="113">
        <v>0</v>
      </c>
      <c r="AR21" s="113">
        <v>0</v>
      </c>
      <c r="AS21" s="113">
        <v>0</v>
      </c>
      <c r="AT21" s="113"/>
      <c r="AU21" s="161">
        <v>0</v>
      </c>
      <c r="AV21" s="141">
        <f>SUM(Y21:AS21)</f>
        <v>0</v>
      </c>
      <c r="AW21" s="117"/>
      <c r="AX21" s="117"/>
      <c r="AY21" s="117"/>
      <c r="AZ21" s="117"/>
      <c r="BA21" s="117"/>
      <c r="BB21" s="117"/>
      <c r="BC21" s="117"/>
      <c r="BD21" s="117"/>
      <c r="BE21" s="142"/>
      <c r="BF21" s="57">
        <v>0</v>
      </c>
    </row>
    <row r="22" spans="1:58" ht="15.75" thickBot="1">
      <c r="A22" s="276"/>
      <c r="B22" s="227"/>
      <c r="C22" s="267"/>
      <c r="D22" s="34" t="s">
        <v>18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58">
        <f>SUM(E22:U22)</f>
        <v>0</v>
      </c>
      <c r="W22" s="58"/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114">
        <v>0</v>
      </c>
      <c r="AQ22" s="113">
        <v>0</v>
      </c>
      <c r="AR22" s="113">
        <v>0</v>
      </c>
      <c r="AS22" s="113">
        <v>0</v>
      </c>
      <c r="AT22" s="113"/>
      <c r="AU22" s="161">
        <v>0</v>
      </c>
      <c r="AV22" s="141">
        <f>SUM(Y22:AS22)</f>
        <v>0</v>
      </c>
      <c r="AW22" s="117"/>
      <c r="AX22" s="117"/>
      <c r="AY22" s="117"/>
      <c r="AZ22" s="117"/>
      <c r="BA22" s="117"/>
      <c r="BB22" s="117"/>
      <c r="BC22" s="117"/>
      <c r="BD22" s="117"/>
      <c r="BE22" s="142"/>
      <c r="BF22" s="57">
        <v>0</v>
      </c>
    </row>
    <row r="23" spans="1:58" ht="15.75" thickBot="1">
      <c r="A23" s="276"/>
      <c r="B23" s="211" t="s">
        <v>38</v>
      </c>
      <c r="C23" s="259" t="s">
        <v>53</v>
      </c>
      <c r="D23" s="34" t="s">
        <v>17</v>
      </c>
      <c r="E23" s="69">
        <v>2</v>
      </c>
      <c r="F23" s="69">
        <v>2</v>
      </c>
      <c r="G23" s="69">
        <v>2</v>
      </c>
      <c r="H23" s="69">
        <v>2</v>
      </c>
      <c r="I23" s="69">
        <v>2</v>
      </c>
      <c r="J23" s="69">
        <v>2</v>
      </c>
      <c r="K23" s="69">
        <v>2</v>
      </c>
      <c r="L23" s="69">
        <v>2</v>
      </c>
      <c r="M23" s="69">
        <v>2</v>
      </c>
      <c r="N23" s="69">
        <v>2</v>
      </c>
      <c r="O23" s="69">
        <v>2</v>
      </c>
      <c r="P23" s="69">
        <v>0</v>
      </c>
      <c r="Q23" s="69">
        <v>2</v>
      </c>
      <c r="R23" s="69">
        <v>2</v>
      </c>
      <c r="S23" s="69">
        <v>2</v>
      </c>
      <c r="T23" s="69">
        <v>2</v>
      </c>
      <c r="U23" s="69">
        <v>2</v>
      </c>
      <c r="V23" s="58">
        <f>SUM(E23:U23)</f>
        <v>32</v>
      </c>
      <c r="W23" s="58"/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114">
        <v>0</v>
      </c>
      <c r="AQ23" s="113">
        <v>0</v>
      </c>
      <c r="AR23" s="113">
        <v>0</v>
      </c>
      <c r="AS23" s="113">
        <v>0</v>
      </c>
      <c r="AT23" s="113"/>
      <c r="AU23" s="161">
        <v>0</v>
      </c>
      <c r="AV23" s="141">
        <f>SUM(Y23:AS23)</f>
        <v>0</v>
      </c>
      <c r="AW23" s="117"/>
      <c r="AX23" s="117"/>
      <c r="AY23" s="117"/>
      <c r="AZ23" s="117"/>
      <c r="BA23" s="117"/>
      <c r="BB23" s="117"/>
      <c r="BC23" s="117"/>
      <c r="BD23" s="117"/>
      <c r="BE23" s="142"/>
      <c r="BF23" s="57">
        <v>0</v>
      </c>
    </row>
    <row r="24" spans="1:58" ht="15.75" thickBot="1">
      <c r="A24" s="276"/>
      <c r="B24" s="212"/>
      <c r="C24" s="263"/>
      <c r="D24" s="34" t="s">
        <v>18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58">
        <f>SUM(E24:U24)</f>
        <v>0</v>
      </c>
      <c r="W24" s="58"/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114">
        <v>0</v>
      </c>
      <c r="AQ24" s="113">
        <v>0</v>
      </c>
      <c r="AR24" s="113">
        <v>0</v>
      </c>
      <c r="AS24" s="113">
        <v>0</v>
      </c>
      <c r="AT24" s="113"/>
      <c r="AU24" s="161">
        <v>0</v>
      </c>
      <c r="AV24" s="141">
        <f>SUM(Y24:AS24)</f>
        <v>0</v>
      </c>
      <c r="AW24" s="117"/>
      <c r="AX24" s="117"/>
      <c r="AY24" s="117"/>
      <c r="AZ24" s="117"/>
      <c r="BA24" s="117"/>
      <c r="BB24" s="117"/>
      <c r="BC24" s="117"/>
      <c r="BD24" s="117"/>
      <c r="BE24" s="142"/>
      <c r="BF24" s="57">
        <v>0</v>
      </c>
    </row>
    <row r="25" spans="1:58" ht="18" hidden="1" customHeight="1" thickBot="1">
      <c r="A25" s="276"/>
      <c r="B25" s="236"/>
      <c r="C25" s="259"/>
      <c r="D25" s="34" t="s">
        <v>17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83"/>
      <c r="S25" s="83"/>
      <c r="T25" s="83"/>
      <c r="U25" s="102"/>
      <c r="V25" s="58">
        <f t="shared" si="20"/>
        <v>0</v>
      </c>
      <c r="W25" s="58"/>
      <c r="X25" s="84"/>
      <c r="Y25" s="74"/>
      <c r="Z25" s="74"/>
      <c r="AA25" s="74"/>
      <c r="AB25" s="74"/>
      <c r="AC25" s="74"/>
      <c r="AD25" s="74"/>
      <c r="AE25" s="74"/>
      <c r="AF25" s="74"/>
      <c r="AG25" s="74"/>
      <c r="AH25" s="87"/>
      <c r="AI25" s="87"/>
      <c r="AJ25" s="87"/>
      <c r="AK25" s="101"/>
      <c r="AL25" s="87"/>
      <c r="AM25" s="87"/>
      <c r="AN25" s="87"/>
      <c r="AO25" s="87"/>
      <c r="AP25" s="114"/>
      <c r="AQ25" s="113"/>
      <c r="AR25" s="113"/>
      <c r="AS25" s="113"/>
      <c r="AT25" s="113"/>
      <c r="AU25" s="161">
        <f t="shared" si="16"/>
        <v>0</v>
      </c>
      <c r="AV25" s="141">
        <f t="shared" si="16"/>
        <v>0</v>
      </c>
      <c r="AW25" s="117"/>
      <c r="AX25" s="117"/>
      <c r="AY25" s="117"/>
      <c r="AZ25" s="117"/>
      <c r="BA25" s="117"/>
      <c r="BB25" s="117"/>
      <c r="BC25" s="117"/>
      <c r="BD25" s="117"/>
      <c r="BE25" s="142"/>
      <c r="BF25" s="57">
        <f t="shared" ref="BF25:BF34" si="21">V25+AU25</f>
        <v>0</v>
      </c>
    </row>
    <row r="26" spans="1:58" ht="18" hidden="1" customHeight="1" thickBot="1">
      <c r="A26" s="276"/>
      <c r="B26" s="251"/>
      <c r="C26" s="263"/>
      <c r="D26" s="34" t="s">
        <v>18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83"/>
      <c r="S26" s="83"/>
      <c r="T26" s="83"/>
      <c r="U26" s="102"/>
      <c r="V26" s="58">
        <f t="shared" si="20"/>
        <v>0</v>
      </c>
      <c r="W26" s="58"/>
      <c r="X26" s="84"/>
      <c r="Y26" s="74"/>
      <c r="Z26" s="74"/>
      <c r="AA26" s="74"/>
      <c r="AB26" s="74"/>
      <c r="AC26" s="74"/>
      <c r="AD26" s="74"/>
      <c r="AE26" s="74"/>
      <c r="AF26" s="74"/>
      <c r="AG26" s="74"/>
      <c r="AH26" s="87"/>
      <c r="AI26" s="87"/>
      <c r="AJ26" s="87"/>
      <c r="AK26" s="101"/>
      <c r="AL26" s="87"/>
      <c r="AM26" s="87"/>
      <c r="AN26" s="87"/>
      <c r="AO26" s="87"/>
      <c r="AP26" s="114"/>
      <c r="AQ26" s="113"/>
      <c r="AR26" s="113"/>
      <c r="AS26" s="113"/>
      <c r="AT26" s="113"/>
      <c r="AU26" s="161">
        <f t="shared" si="16"/>
        <v>0</v>
      </c>
      <c r="AV26" s="141">
        <f t="shared" si="16"/>
        <v>0</v>
      </c>
      <c r="AW26" s="117"/>
      <c r="AX26" s="117"/>
      <c r="AY26" s="117"/>
      <c r="AZ26" s="117"/>
      <c r="BA26" s="117"/>
      <c r="BB26" s="117"/>
      <c r="BC26" s="117"/>
      <c r="BD26" s="117"/>
      <c r="BE26" s="142"/>
      <c r="BF26" s="57">
        <f t="shared" si="21"/>
        <v>0</v>
      </c>
    </row>
    <row r="27" spans="1:58" ht="18" hidden="1" customHeight="1" thickBot="1">
      <c r="A27" s="276"/>
      <c r="B27" s="236"/>
      <c r="C27" s="259"/>
      <c r="D27" s="34" t="s">
        <v>17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83"/>
      <c r="S27" s="83"/>
      <c r="T27" s="83"/>
      <c r="U27" s="102"/>
      <c r="V27" s="58">
        <f t="shared" si="20"/>
        <v>0</v>
      </c>
      <c r="W27" s="58"/>
      <c r="X27" s="84"/>
      <c r="Y27" s="74"/>
      <c r="Z27" s="74"/>
      <c r="AA27" s="74"/>
      <c r="AB27" s="74"/>
      <c r="AC27" s="74"/>
      <c r="AD27" s="74"/>
      <c r="AE27" s="74"/>
      <c r="AF27" s="74"/>
      <c r="AG27" s="74"/>
      <c r="AH27" s="87"/>
      <c r="AI27" s="87"/>
      <c r="AJ27" s="87"/>
      <c r="AK27" s="101"/>
      <c r="AL27" s="87"/>
      <c r="AM27" s="87"/>
      <c r="AN27" s="87"/>
      <c r="AO27" s="87"/>
      <c r="AP27" s="114"/>
      <c r="AQ27" s="113"/>
      <c r="AR27" s="113"/>
      <c r="AS27" s="113"/>
      <c r="AT27" s="113"/>
      <c r="AU27" s="161">
        <f t="shared" si="16"/>
        <v>0</v>
      </c>
      <c r="AV27" s="141">
        <f t="shared" si="16"/>
        <v>0</v>
      </c>
      <c r="AW27" s="117"/>
      <c r="AX27" s="117"/>
      <c r="AY27" s="117"/>
      <c r="AZ27" s="117"/>
      <c r="BA27" s="117"/>
      <c r="BB27" s="117"/>
      <c r="BC27" s="117"/>
      <c r="BD27" s="117"/>
      <c r="BE27" s="142"/>
      <c r="BF27" s="57">
        <f t="shared" si="21"/>
        <v>0</v>
      </c>
    </row>
    <row r="28" spans="1:58" ht="18" hidden="1" customHeight="1" thickBot="1">
      <c r="A28" s="276"/>
      <c r="B28" s="251"/>
      <c r="C28" s="263"/>
      <c r="D28" s="34" t="s">
        <v>18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83"/>
      <c r="S28" s="83"/>
      <c r="T28" s="83"/>
      <c r="U28" s="102"/>
      <c r="V28" s="58">
        <f t="shared" si="20"/>
        <v>0</v>
      </c>
      <c r="W28" s="58"/>
      <c r="X28" s="84"/>
      <c r="Y28" s="74"/>
      <c r="Z28" s="74"/>
      <c r="AA28" s="74"/>
      <c r="AB28" s="74"/>
      <c r="AC28" s="74"/>
      <c r="AD28" s="74"/>
      <c r="AE28" s="74"/>
      <c r="AF28" s="74"/>
      <c r="AG28" s="74"/>
      <c r="AH28" s="87"/>
      <c r="AI28" s="87"/>
      <c r="AJ28" s="87"/>
      <c r="AK28" s="101"/>
      <c r="AL28" s="87"/>
      <c r="AM28" s="87"/>
      <c r="AN28" s="87"/>
      <c r="AO28" s="87"/>
      <c r="AP28" s="114"/>
      <c r="AQ28" s="113"/>
      <c r="AR28" s="113"/>
      <c r="AS28" s="113"/>
      <c r="AT28" s="113"/>
      <c r="AU28" s="161">
        <f t="shared" si="16"/>
        <v>0</v>
      </c>
      <c r="AV28" s="141">
        <f t="shared" si="16"/>
        <v>0</v>
      </c>
      <c r="AW28" s="117"/>
      <c r="AX28" s="117"/>
      <c r="AY28" s="117"/>
      <c r="AZ28" s="117"/>
      <c r="BA28" s="117"/>
      <c r="BB28" s="117"/>
      <c r="BC28" s="117"/>
      <c r="BD28" s="117"/>
      <c r="BE28" s="142"/>
      <c r="BF28" s="57">
        <f t="shared" si="21"/>
        <v>0</v>
      </c>
    </row>
    <row r="29" spans="1:58" ht="18" hidden="1" customHeight="1" thickBot="1">
      <c r="A29" s="276"/>
      <c r="B29" s="236"/>
      <c r="C29" s="259"/>
      <c r="D29" s="34" t="s">
        <v>17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83"/>
      <c r="S29" s="83"/>
      <c r="T29" s="83"/>
      <c r="U29" s="102"/>
      <c r="V29" s="58">
        <f t="shared" si="20"/>
        <v>0</v>
      </c>
      <c r="W29" s="58"/>
      <c r="X29" s="84"/>
      <c r="Y29" s="74"/>
      <c r="Z29" s="74"/>
      <c r="AA29" s="74"/>
      <c r="AB29" s="74"/>
      <c r="AC29" s="74"/>
      <c r="AD29" s="74"/>
      <c r="AE29" s="74"/>
      <c r="AF29" s="74"/>
      <c r="AG29" s="74"/>
      <c r="AH29" s="87"/>
      <c r="AI29" s="87"/>
      <c r="AJ29" s="87"/>
      <c r="AK29" s="101"/>
      <c r="AL29" s="87"/>
      <c r="AM29" s="87"/>
      <c r="AN29" s="87"/>
      <c r="AO29" s="87"/>
      <c r="AP29" s="114"/>
      <c r="AQ29" s="113"/>
      <c r="AR29" s="113"/>
      <c r="AS29" s="113"/>
      <c r="AT29" s="113"/>
      <c r="AU29" s="161">
        <f t="shared" si="16"/>
        <v>0</v>
      </c>
      <c r="AV29" s="141">
        <f t="shared" si="16"/>
        <v>0</v>
      </c>
      <c r="AW29" s="117"/>
      <c r="AX29" s="117"/>
      <c r="AY29" s="117"/>
      <c r="AZ29" s="117"/>
      <c r="BA29" s="117"/>
      <c r="BB29" s="117"/>
      <c r="BC29" s="117"/>
      <c r="BD29" s="117"/>
      <c r="BE29" s="142"/>
      <c r="BF29" s="57">
        <f t="shared" si="21"/>
        <v>0</v>
      </c>
    </row>
    <row r="30" spans="1:58" ht="18" hidden="1" customHeight="1" thickBot="1">
      <c r="A30" s="276"/>
      <c r="B30" s="251"/>
      <c r="C30" s="263"/>
      <c r="D30" s="34" t="s">
        <v>18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83"/>
      <c r="S30" s="83"/>
      <c r="T30" s="83"/>
      <c r="U30" s="102"/>
      <c r="V30" s="58">
        <f t="shared" si="20"/>
        <v>0</v>
      </c>
      <c r="W30" s="58"/>
      <c r="X30" s="84"/>
      <c r="Y30" s="74"/>
      <c r="Z30" s="74"/>
      <c r="AA30" s="74"/>
      <c r="AB30" s="74"/>
      <c r="AC30" s="74"/>
      <c r="AD30" s="74"/>
      <c r="AE30" s="74"/>
      <c r="AF30" s="74"/>
      <c r="AG30" s="74"/>
      <c r="AH30" s="87"/>
      <c r="AI30" s="87"/>
      <c r="AJ30" s="87"/>
      <c r="AK30" s="101"/>
      <c r="AL30" s="87"/>
      <c r="AM30" s="87"/>
      <c r="AN30" s="87"/>
      <c r="AO30" s="87"/>
      <c r="AP30" s="114"/>
      <c r="AQ30" s="113"/>
      <c r="AR30" s="113"/>
      <c r="AS30" s="113"/>
      <c r="AT30" s="113"/>
      <c r="AU30" s="161">
        <f t="shared" si="16"/>
        <v>0</v>
      </c>
      <c r="AV30" s="141">
        <f t="shared" si="16"/>
        <v>0</v>
      </c>
      <c r="AW30" s="117"/>
      <c r="AX30" s="117"/>
      <c r="AY30" s="117"/>
      <c r="AZ30" s="117"/>
      <c r="BA30" s="117"/>
      <c r="BB30" s="117"/>
      <c r="BC30" s="117"/>
      <c r="BD30" s="117"/>
      <c r="BE30" s="142"/>
      <c r="BF30" s="57">
        <f t="shared" si="21"/>
        <v>0</v>
      </c>
    </row>
    <row r="31" spans="1:58" ht="18" hidden="1" customHeight="1" thickBot="1">
      <c r="A31" s="276"/>
      <c r="B31" s="236"/>
      <c r="C31" s="259"/>
      <c r="D31" s="34" t="s">
        <v>17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83"/>
      <c r="S31" s="83"/>
      <c r="T31" s="83"/>
      <c r="U31" s="102"/>
      <c r="V31" s="58">
        <f t="shared" si="20"/>
        <v>0</v>
      </c>
      <c r="W31" s="58"/>
      <c r="X31" s="84"/>
      <c r="Y31" s="74"/>
      <c r="Z31" s="74"/>
      <c r="AA31" s="74"/>
      <c r="AB31" s="74"/>
      <c r="AC31" s="74"/>
      <c r="AD31" s="74"/>
      <c r="AE31" s="74"/>
      <c r="AF31" s="74"/>
      <c r="AG31" s="74"/>
      <c r="AH31" s="87"/>
      <c r="AI31" s="87"/>
      <c r="AJ31" s="87"/>
      <c r="AK31" s="101"/>
      <c r="AL31" s="87"/>
      <c r="AM31" s="87"/>
      <c r="AN31" s="87"/>
      <c r="AO31" s="87"/>
      <c r="AP31" s="114"/>
      <c r="AQ31" s="113"/>
      <c r="AR31" s="113"/>
      <c r="AS31" s="113"/>
      <c r="AT31" s="113"/>
      <c r="AU31" s="161">
        <f t="shared" si="16"/>
        <v>0</v>
      </c>
      <c r="AV31" s="141">
        <f t="shared" si="16"/>
        <v>0</v>
      </c>
      <c r="AW31" s="117"/>
      <c r="AX31" s="117"/>
      <c r="AY31" s="117"/>
      <c r="AZ31" s="117"/>
      <c r="BA31" s="117"/>
      <c r="BB31" s="117"/>
      <c r="BC31" s="117"/>
      <c r="BD31" s="117"/>
      <c r="BE31" s="142"/>
      <c r="BF31" s="57">
        <f t="shared" si="21"/>
        <v>0</v>
      </c>
    </row>
    <row r="32" spans="1:58" ht="18" hidden="1" customHeight="1" thickBot="1">
      <c r="A32" s="276"/>
      <c r="B32" s="251"/>
      <c r="C32" s="263"/>
      <c r="D32" s="34" t="s">
        <v>18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83"/>
      <c r="S32" s="83"/>
      <c r="T32" s="83"/>
      <c r="U32" s="102"/>
      <c r="V32" s="58">
        <f t="shared" si="20"/>
        <v>0</v>
      </c>
      <c r="W32" s="58"/>
      <c r="X32" s="84"/>
      <c r="Y32" s="74"/>
      <c r="Z32" s="74"/>
      <c r="AA32" s="74"/>
      <c r="AB32" s="74"/>
      <c r="AC32" s="74"/>
      <c r="AD32" s="74"/>
      <c r="AE32" s="74"/>
      <c r="AF32" s="74"/>
      <c r="AG32" s="74"/>
      <c r="AH32" s="87"/>
      <c r="AI32" s="87"/>
      <c r="AJ32" s="87"/>
      <c r="AK32" s="101"/>
      <c r="AL32" s="87"/>
      <c r="AM32" s="87"/>
      <c r="AN32" s="87"/>
      <c r="AO32" s="87"/>
      <c r="AP32" s="114"/>
      <c r="AQ32" s="113"/>
      <c r="AR32" s="113"/>
      <c r="AS32" s="113"/>
      <c r="AT32" s="113"/>
      <c r="AU32" s="161">
        <f t="shared" si="16"/>
        <v>0</v>
      </c>
      <c r="AV32" s="141">
        <f t="shared" si="16"/>
        <v>0</v>
      </c>
      <c r="AW32" s="117"/>
      <c r="AX32" s="117"/>
      <c r="AY32" s="117"/>
      <c r="AZ32" s="117"/>
      <c r="BA32" s="117"/>
      <c r="BB32" s="117"/>
      <c r="BC32" s="117"/>
      <c r="BD32" s="117"/>
      <c r="BE32" s="142"/>
      <c r="BF32" s="57">
        <f t="shared" si="21"/>
        <v>0</v>
      </c>
    </row>
    <row r="33" spans="1:58" ht="18" hidden="1" customHeight="1" thickBot="1">
      <c r="A33" s="276"/>
      <c r="B33" s="236"/>
      <c r="C33" s="259"/>
      <c r="D33" s="34" t="s">
        <v>17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83"/>
      <c r="S33" s="83"/>
      <c r="T33" s="83"/>
      <c r="U33" s="102"/>
      <c r="V33" s="58">
        <f t="shared" si="20"/>
        <v>0</v>
      </c>
      <c r="W33" s="58"/>
      <c r="X33" s="84"/>
      <c r="Y33" s="74"/>
      <c r="Z33" s="74"/>
      <c r="AA33" s="74"/>
      <c r="AB33" s="74"/>
      <c r="AC33" s="74"/>
      <c r="AD33" s="74"/>
      <c r="AE33" s="74"/>
      <c r="AF33" s="74"/>
      <c r="AG33" s="74"/>
      <c r="AH33" s="87"/>
      <c r="AI33" s="87"/>
      <c r="AJ33" s="87"/>
      <c r="AK33" s="101"/>
      <c r="AL33" s="87"/>
      <c r="AM33" s="87"/>
      <c r="AN33" s="87"/>
      <c r="AO33" s="87"/>
      <c r="AP33" s="114"/>
      <c r="AQ33" s="113"/>
      <c r="AR33" s="113"/>
      <c r="AS33" s="113"/>
      <c r="AT33" s="113"/>
      <c r="AU33" s="161">
        <f t="shared" si="16"/>
        <v>0</v>
      </c>
      <c r="AV33" s="141">
        <f t="shared" si="16"/>
        <v>0</v>
      </c>
      <c r="AW33" s="117"/>
      <c r="AX33" s="117"/>
      <c r="AY33" s="117"/>
      <c r="AZ33" s="117"/>
      <c r="BA33" s="117"/>
      <c r="BB33" s="117"/>
      <c r="BC33" s="117"/>
      <c r="BD33" s="117"/>
      <c r="BE33" s="142"/>
      <c r="BF33" s="57">
        <f t="shared" si="21"/>
        <v>0</v>
      </c>
    </row>
    <row r="34" spans="1:58" ht="18" hidden="1" customHeight="1" thickBot="1">
      <c r="A34" s="276"/>
      <c r="B34" s="251"/>
      <c r="C34" s="263"/>
      <c r="D34" s="34" t="s">
        <v>18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83"/>
      <c r="S34" s="83"/>
      <c r="T34" s="83"/>
      <c r="U34" s="102"/>
      <c r="V34" s="58">
        <f t="shared" si="20"/>
        <v>0</v>
      </c>
      <c r="W34" s="58"/>
      <c r="X34" s="84"/>
      <c r="Y34" s="74"/>
      <c r="Z34" s="74"/>
      <c r="AA34" s="74"/>
      <c r="AB34" s="74"/>
      <c r="AC34" s="74"/>
      <c r="AD34" s="74"/>
      <c r="AE34" s="74"/>
      <c r="AF34" s="74"/>
      <c r="AG34" s="74"/>
      <c r="AH34" s="87"/>
      <c r="AI34" s="87"/>
      <c r="AJ34" s="87"/>
      <c r="AK34" s="101"/>
      <c r="AL34" s="87"/>
      <c r="AM34" s="87"/>
      <c r="AN34" s="87"/>
      <c r="AO34" s="87"/>
      <c r="AP34" s="114"/>
      <c r="AQ34" s="113"/>
      <c r="AR34" s="113"/>
      <c r="AS34" s="113"/>
      <c r="AT34" s="113"/>
      <c r="AU34" s="161">
        <f t="shared" si="16"/>
        <v>0</v>
      </c>
      <c r="AV34" s="141">
        <f t="shared" si="16"/>
        <v>0</v>
      </c>
      <c r="AW34" s="117"/>
      <c r="AX34" s="117"/>
      <c r="AY34" s="117"/>
      <c r="AZ34" s="117"/>
      <c r="BA34" s="117"/>
      <c r="BB34" s="117"/>
      <c r="BC34" s="117"/>
      <c r="BD34" s="117"/>
      <c r="BE34" s="142"/>
      <c r="BF34" s="57">
        <f t="shared" si="21"/>
        <v>0</v>
      </c>
    </row>
    <row r="35" spans="1:58" ht="15.75" hidden="1" thickBot="1">
      <c r="A35" s="276"/>
      <c r="B35" s="229" t="s">
        <v>54</v>
      </c>
      <c r="C35" s="234" t="s">
        <v>28</v>
      </c>
      <c r="D35" s="71" t="str">
        <f t="shared" ref="D35:D36" si="22">D31</f>
        <v>обяз. уч.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58">
        <v>0</v>
      </c>
      <c r="W35" s="58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0</v>
      </c>
      <c r="AE35" s="73">
        <v>0</v>
      </c>
      <c r="AF35" s="73">
        <v>0</v>
      </c>
      <c r="AG35" s="73">
        <v>0</v>
      </c>
      <c r="AH35" s="73">
        <v>0</v>
      </c>
      <c r="AI35" s="73">
        <v>0</v>
      </c>
      <c r="AJ35" s="73">
        <v>0</v>
      </c>
      <c r="AK35" s="73">
        <v>0</v>
      </c>
      <c r="AL35" s="73">
        <v>0</v>
      </c>
      <c r="AM35" s="73">
        <v>0</v>
      </c>
      <c r="AN35" s="73">
        <v>0</v>
      </c>
      <c r="AO35" s="7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61">
        <v>0</v>
      </c>
      <c r="AV35" s="141">
        <v>0</v>
      </c>
      <c r="AW35" s="117"/>
      <c r="AX35" s="117"/>
      <c r="AY35" s="117"/>
      <c r="AZ35" s="117"/>
      <c r="BA35" s="117"/>
      <c r="BB35" s="117"/>
      <c r="BC35" s="117"/>
      <c r="BD35" s="117"/>
      <c r="BE35" s="142"/>
      <c r="BF35" s="57">
        <f t="shared" ref="BF35:BF36" si="23">V35+AU35</f>
        <v>0</v>
      </c>
    </row>
    <row r="36" spans="1:58" ht="15.75" hidden="1" thickBot="1">
      <c r="A36" s="276"/>
      <c r="B36" s="230"/>
      <c r="C36" s="235"/>
      <c r="D36" s="71" t="str">
        <f t="shared" si="22"/>
        <v>сам. р. с.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58">
        <v>0</v>
      </c>
      <c r="W36" s="58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0</v>
      </c>
      <c r="AD36" s="73">
        <v>0</v>
      </c>
      <c r="AE36" s="73">
        <v>0</v>
      </c>
      <c r="AF36" s="73">
        <v>0</v>
      </c>
      <c r="AG36" s="73">
        <v>0</v>
      </c>
      <c r="AH36" s="73">
        <v>0</v>
      </c>
      <c r="AI36" s="73">
        <v>0</v>
      </c>
      <c r="AJ36" s="73">
        <v>0</v>
      </c>
      <c r="AK36" s="73">
        <v>0</v>
      </c>
      <c r="AL36" s="73">
        <v>0</v>
      </c>
      <c r="AM36" s="73">
        <v>0</v>
      </c>
      <c r="AN36" s="73">
        <v>0</v>
      </c>
      <c r="AO36" s="73">
        <v>0</v>
      </c>
      <c r="AP36" s="113">
        <v>0</v>
      </c>
      <c r="AQ36" s="113">
        <v>0</v>
      </c>
      <c r="AR36" s="113">
        <v>0</v>
      </c>
      <c r="AS36" s="113">
        <v>0</v>
      </c>
      <c r="AT36" s="114">
        <v>0</v>
      </c>
      <c r="AU36" s="161">
        <v>0</v>
      </c>
      <c r="AV36" s="141">
        <v>0</v>
      </c>
      <c r="AW36" s="117"/>
      <c r="AX36" s="117"/>
      <c r="AY36" s="117"/>
      <c r="AZ36" s="117"/>
      <c r="BA36" s="117"/>
      <c r="BB36" s="117"/>
      <c r="BC36" s="117"/>
      <c r="BD36" s="117"/>
      <c r="BE36" s="142"/>
      <c r="BF36" s="57">
        <f t="shared" si="23"/>
        <v>0</v>
      </c>
    </row>
    <row r="37" spans="1:58" ht="0.75" hidden="1" customHeight="1" thickBot="1">
      <c r="A37" s="276"/>
      <c r="B37" s="229" t="s">
        <v>46</v>
      </c>
      <c r="C37" s="234" t="s">
        <v>59</v>
      </c>
      <c r="D37" s="71" t="s">
        <v>17</v>
      </c>
      <c r="E37" s="72">
        <f>E39</f>
        <v>0</v>
      </c>
      <c r="F37" s="72">
        <f t="shared" ref="F37:K37" si="24">F39</f>
        <v>0</v>
      </c>
      <c r="G37" s="72">
        <f t="shared" si="24"/>
        <v>0</v>
      </c>
      <c r="H37" s="72">
        <f t="shared" si="24"/>
        <v>0</v>
      </c>
      <c r="I37" s="72">
        <f t="shared" si="24"/>
        <v>0</v>
      </c>
      <c r="J37" s="72">
        <f t="shared" si="24"/>
        <v>0</v>
      </c>
      <c r="K37" s="72">
        <f t="shared" si="24"/>
        <v>0</v>
      </c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58">
        <f t="shared" si="20"/>
        <v>0</v>
      </c>
      <c r="W37" s="58"/>
      <c r="X37" s="73">
        <f>X41</f>
        <v>0</v>
      </c>
      <c r="Y37" s="73">
        <f t="shared" ref="Y37:AG37" si="25">Y41</f>
        <v>0</v>
      </c>
      <c r="Z37" s="73">
        <f t="shared" si="25"/>
        <v>0</v>
      </c>
      <c r="AA37" s="73">
        <f t="shared" si="25"/>
        <v>0</v>
      </c>
      <c r="AB37" s="73">
        <f t="shared" si="25"/>
        <v>0</v>
      </c>
      <c r="AC37" s="73">
        <f t="shared" si="25"/>
        <v>0</v>
      </c>
      <c r="AD37" s="73">
        <f t="shared" si="25"/>
        <v>0</v>
      </c>
      <c r="AE37" s="73">
        <f t="shared" si="25"/>
        <v>0</v>
      </c>
      <c r="AF37" s="73">
        <f t="shared" si="25"/>
        <v>0</v>
      </c>
      <c r="AG37" s="73">
        <f t="shared" si="25"/>
        <v>0</v>
      </c>
      <c r="AH37" s="73"/>
      <c r="AI37" s="73"/>
      <c r="AJ37" s="73"/>
      <c r="AK37" s="73"/>
      <c r="AL37" s="73"/>
      <c r="AM37" s="73"/>
      <c r="AN37" s="73"/>
      <c r="AO37" s="73"/>
      <c r="AP37" s="113"/>
      <c r="AQ37" s="113"/>
      <c r="AR37" s="113"/>
      <c r="AS37" s="113"/>
      <c r="AT37" s="114"/>
      <c r="AU37" s="161">
        <f t="shared" si="16"/>
        <v>0</v>
      </c>
      <c r="AV37" s="141">
        <f t="shared" si="16"/>
        <v>0</v>
      </c>
      <c r="AW37" s="117"/>
      <c r="AX37" s="117"/>
      <c r="AY37" s="117"/>
      <c r="AZ37" s="117"/>
      <c r="BA37" s="117"/>
      <c r="BB37" s="117"/>
      <c r="BC37" s="117"/>
      <c r="BD37" s="117"/>
      <c r="BE37" s="142"/>
      <c r="BF37" s="57"/>
    </row>
    <row r="38" spans="1:58" ht="15.75" hidden="1" thickBot="1">
      <c r="A38" s="276"/>
      <c r="B38" s="230"/>
      <c r="C38" s="235"/>
      <c r="D38" s="71" t="s">
        <v>18</v>
      </c>
      <c r="E38" s="72">
        <f>E40</f>
        <v>0</v>
      </c>
      <c r="F38" s="72">
        <f t="shared" ref="F38:K38" si="26">F40</f>
        <v>0</v>
      </c>
      <c r="G38" s="72">
        <f t="shared" si="26"/>
        <v>0</v>
      </c>
      <c r="H38" s="72">
        <f t="shared" si="26"/>
        <v>0</v>
      </c>
      <c r="I38" s="72">
        <f t="shared" si="26"/>
        <v>0</v>
      </c>
      <c r="J38" s="72">
        <f t="shared" si="26"/>
        <v>0</v>
      </c>
      <c r="K38" s="72">
        <f t="shared" si="26"/>
        <v>0</v>
      </c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58">
        <f t="shared" si="20"/>
        <v>0</v>
      </c>
      <c r="W38" s="58"/>
      <c r="X38" s="73">
        <f>X42</f>
        <v>0</v>
      </c>
      <c r="Y38" s="73">
        <f t="shared" ref="Y38:AG38" si="27">Y42</f>
        <v>0</v>
      </c>
      <c r="Z38" s="73">
        <f t="shared" si="27"/>
        <v>0</v>
      </c>
      <c r="AA38" s="73">
        <f t="shared" si="27"/>
        <v>0</v>
      </c>
      <c r="AB38" s="73">
        <f t="shared" si="27"/>
        <v>0</v>
      </c>
      <c r="AC38" s="73">
        <f t="shared" si="27"/>
        <v>0</v>
      </c>
      <c r="AD38" s="73">
        <f t="shared" si="27"/>
        <v>0</v>
      </c>
      <c r="AE38" s="73">
        <f t="shared" si="27"/>
        <v>0</v>
      </c>
      <c r="AF38" s="73">
        <f t="shared" si="27"/>
        <v>0</v>
      </c>
      <c r="AG38" s="73">
        <f t="shared" si="27"/>
        <v>0</v>
      </c>
      <c r="AH38" s="73"/>
      <c r="AI38" s="73"/>
      <c r="AJ38" s="73"/>
      <c r="AK38" s="73"/>
      <c r="AL38" s="73"/>
      <c r="AM38" s="73"/>
      <c r="AN38" s="73"/>
      <c r="AO38" s="73"/>
      <c r="AP38" s="113"/>
      <c r="AQ38" s="113"/>
      <c r="AR38" s="113"/>
      <c r="AS38" s="113"/>
      <c r="AT38" s="114"/>
      <c r="AU38" s="161">
        <f t="shared" si="16"/>
        <v>0</v>
      </c>
      <c r="AV38" s="141">
        <f t="shared" si="16"/>
        <v>0</v>
      </c>
      <c r="AW38" s="117"/>
      <c r="AX38" s="117"/>
      <c r="AY38" s="117"/>
      <c r="AZ38" s="117"/>
      <c r="BA38" s="117"/>
      <c r="BB38" s="117"/>
      <c r="BC38" s="117"/>
      <c r="BD38" s="117"/>
      <c r="BE38" s="142"/>
      <c r="BF38" s="57"/>
    </row>
    <row r="39" spans="1:58" ht="15.75" hidden="1" thickBot="1">
      <c r="A39" s="276"/>
      <c r="B39" s="211"/>
      <c r="C39" s="207"/>
      <c r="D39" s="34" t="s">
        <v>17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58">
        <f>SUM(E39:U39)</f>
        <v>0</v>
      </c>
      <c r="W39" s="58"/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113">
        <v>0</v>
      </c>
      <c r="AQ39" s="113">
        <v>0</v>
      </c>
      <c r="AR39" s="113">
        <v>0</v>
      </c>
      <c r="AS39" s="113">
        <v>0</v>
      </c>
      <c r="AT39" s="114"/>
      <c r="AU39" s="161">
        <f t="shared" ref="AU39:AV42" si="28">SUM(X39:AS39)</f>
        <v>0</v>
      </c>
      <c r="AV39" s="141">
        <f t="shared" si="28"/>
        <v>0</v>
      </c>
      <c r="AW39" s="117"/>
      <c r="AX39" s="117"/>
      <c r="AY39" s="117"/>
      <c r="AZ39" s="117"/>
      <c r="BA39" s="117"/>
      <c r="BB39" s="117"/>
      <c r="BC39" s="117"/>
      <c r="BD39" s="117"/>
      <c r="BE39" s="142"/>
      <c r="BF39" s="57"/>
    </row>
    <row r="40" spans="1:58" ht="15.75" hidden="1" thickBot="1">
      <c r="A40" s="276"/>
      <c r="B40" s="261"/>
      <c r="C40" s="262"/>
      <c r="D40" s="34" t="s">
        <v>18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58">
        <f>SUM(E40:U40)</f>
        <v>0</v>
      </c>
      <c r="W40" s="58"/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113">
        <v>0</v>
      </c>
      <c r="AQ40" s="113">
        <v>0</v>
      </c>
      <c r="AR40" s="113">
        <v>0</v>
      </c>
      <c r="AS40" s="113">
        <v>0</v>
      </c>
      <c r="AT40" s="114"/>
      <c r="AU40" s="161">
        <f t="shared" si="28"/>
        <v>0</v>
      </c>
      <c r="AV40" s="141">
        <f t="shared" si="28"/>
        <v>0</v>
      </c>
      <c r="AW40" s="117"/>
      <c r="AX40" s="117"/>
      <c r="AY40" s="117"/>
      <c r="AZ40" s="117"/>
      <c r="BA40" s="117"/>
      <c r="BB40" s="117"/>
      <c r="BC40" s="117"/>
      <c r="BD40" s="117"/>
      <c r="BE40" s="142"/>
      <c r="BF40" s="57"/>
    </row>
    <row r="41" spans="1:58" ht="15.75" hidden="1" thickBot="1">
      <c r="A41" s="276"/>
      <c r="B41" s="211"/>
      <c r="C41" s="207"/>
      <c r="D41" s="34" t="s">
        <v>17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58">
        <f>SUM(E41:U41)</f>
        <v>0</v>
      </c>
      <c r="W41" s="58"/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113">
        <v>0</v>
      </c>
      <c r="AQ41" s="113">
        <v>0</v>
      </c>
      <c r="AR41" s="113">
        <v>0</v>
      </c>
      <c r="AS41" s="113">
        <v>0</v>
      </c>
      <c r="AT41" s="114"/>
      <c r="AU41" s="161">
        <f t="shared" si="28"/>
        <v>0</v>
      </c>
      <c r="AV41" s="141">
        <f t="shared" si="28"/>
        <v>0</v>
      </c>
      <c r="AW41" s="117"/>
      <c r="AX41" s="117"/>
      <c r="AY41" s="117"/>
      <c r="AZ41" s="117"/>
      <c r="BA41" s="117"/>
      <c r="BB41" s="117"/>
      <c r="BC41" s="117"/>
      <c r="BD41" s="117"/>
      <c r="BE41" s="142"/>
      <c r="BF41" s="57"/>
    </row>
    <row r="42" spans="1:58" ht="15.75" hidden="1" thickBot="1">
      <c r="A42" s="276"/>
      <c r="B42" s="261"/>
      <c r="C42" s="262"/>
      <c r="D42" s="34" t="s">
        <v>18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58">
        <f>SUM(E42:U42)</f>
        <v>0</v>
      </c>
      <c r="W42" s="58"/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113">
        <v>0</v>
      </c>
      <c r="AQ42" s="113">
        <v>0</v>
      </c>
      <c r="AR42" s="113">
        <v>0</v>
      </c>
      <c r="AS42" s="113">
        <v>0</v>
      </c>
      <c r="AT42" s="114"/>
      <c r="AU42" s="161">
        <f t="shared" si="28"/>
        <v>0</v>
      </c>
      <c r="AV42" s="141">
        <f t="shared" si="28"/>
        <v>0</v>
      </c>
      <c r="AW42" s="117"/>
      <c r="AX42" s="117"/>
      <c r="AY42" s="117"/>
      <c r="AZ42" s="117"/>
      <c r="BA42" s="117"/>
      <c r="BB42" s="117"/>
      <c r="BC42" s="117"/>
      <c r="BD42" s="117"/>
      <c r="BE42" s="142"/>
      <c r="BF42" s="57"/>
    </row>
    <row r="43" spans="1:58" ht="15.75" thickBot="1">
      <c r="A43" s="276"/>
      <c r="B43" s="229" t="s">
        <v>52</v>
      </c>
      <c r="C43" s="270" t="s">
        <v>29</v>
      </c>
      <c r="D43" s="71" t="s">
        <v>17</v>
      </c>
      <c r="E43" s="72">
        <f>E45+E53</f>
        <v>32</v>
      </c>
      <c r="F43" s="72">
        <f t="shared" ref="F43:U43" si="29">F45+F53</f>
        <v>30</v>
      </c>
      <c r="G43" s="72">
        <f t="shared" si="29"/>
        <v>30</v>
      </c>
      <c r="H43" s="72">
        <f t="shared" si="29"/>
        <v>32</v>
      </c>
      <c r="I43" s="72">
        <f t="shared" si="29"/>
        <v>32</v>
      </c>
      <c r="J43" s="72">
        <f t="shared" si="29"/>
        <v>32</v>
      </c>
      <c r="K43" s="72">
        <f t="shared" si="29"/>
        <v>30</v>
      </c>
      <c r="L43" s="72">
        <f t="shared" si="29"/>
        <v>32</v>
      </c>
      <c r="M43" s="72">
        <f t="shared" si="29"/>
        <v>30</v>
      </c>
      <c r="N43" s="72">
        <f t="shared" si="29"/>
        <v>32</v>
      </c>
      <c r="O43" s="72">
        <f t="shared" si="29"/>
        <v>30</v>
      </c>
      <c r="P43" s="72">
        <f t="shared" si="29"/>
        <v>34</v>
      </c>
      <c r="Q43" s="72">
        <f t="shared" si="29"/>
        <v>30</v>
      </c>
      <c r="R43" s="72">
        <f t="shared" si="29"/>
        <v>32</v>
      </c>
      <c r="S43" s="72">
        <f t="shared" si="29"/>
        <v>32</v>
      </c>
      <c r="T43" s="72">
        <f t="shared" si="29"/>
        <v>32</v>
      </c>
      <c r="U43" s="72">
        <f t="shared" si="29"/>
        <v>34</v>
      </c>
      <c r="V43" s="58">
        <f>E43+F43+G43+H43+I43+J43+K43+L43+M43+N43+O43+P43+Q43+R43+S43+T43+U43</f>
        <v>536</v>
      </c>
      <c r="W43" s="58"/>
      <c r="X43" s="73">
        <f>X45+X53+X70</f>
        <v>34</v>
      </c>
      <c r="Y43" s="73">
        <f t="shared" ref="Y43:AO43" si="30">Y45+Y53+Y70</f>
        <v>34</v>
      </c>
      <c r="Z43" s="73">
        <f t="shared" si="30"/>
        <v>32</v>
      </c>
      <c r="AA43" s="73">
        <f t="shared" si="30"/>
        <v>32</v>
      </c>
      <c r="AB43" s="73">
        <f t="shared" si="30"/>
        <v>34</v>
      </c>
      <c r="AC43" s="73">
        <f t="shared" si="30"/>
        <v>36</v>
      </c>
      <c r="AD43" s="73">
        <f t="shared" si="30"/>
        <v>36</v>
      </c>
      <c r="AE43" s="73">
        <f t="shared" si="30"/>
        <v>36</v>
      </c>
      <c r="AF43" s="73">
        <f t="shared" si="30"/>
        <v>36</v>
      </c>
      <c r="AG43" s="73">
        <f t="shared" si="30"/>
        <v>36</v>
      </c>
      <c r="AH43" s="73">
        <f t="shared" si="30"/>
        <v>36</v>
      </c>
      <c r="AI43" s="73">
        <f t="shared" si="30"/>
        <v>36</v>
      </c>
      <c r="AJ43" s="73">
        <f t="shared" si="30"/>
        <v>36</v>
      </c>
      <c r="AK43" s="73">
        <f t="shared" si="30"/>
        <v>36</v>
      </c>
      <c r="AL43" s="73">
        <f t="shared" si="30"/>
        <v>0</v>
      </c>
      <c r="AM43" s="73">
        <f t="shared" si="30"/>
        <v>0</v>
      </c>
      <c r="AN43" s="73">
        <f t="shared" si="30"/>
        <v>0</v>
      </c>
      <c r="AO43" s="73">
        <f t="shared" si="30"/>
        <v>0</v>
      </c>
      <c r="AP43" s="73"/>
      <c r="AQ43" s="73"/>
      <c r="AR43" s="73"/>
      <c r="AS43" s="73"/>
      <c r="AT43" s="72"/>
      <c r="AU43" s="162">
        <v>0</v>
      </c>
      <c r="AV43" s="141">
        <f>SUM(Y43:AH43)+X43+AI43+AJ43+AK43+AL43+AM43+AN43+AO43</f>
        <v>490</v>
      </c>
      <c r="AW43" s="117"/>
      <c r="AX43" s="117"/>
      <c r="AY43" s="117"/>
      <c r="AZ43" s="117"/>
      <c r="BA43" s="117"/>
      <c r="BB43" s="117"/>
      <c r="BC43" s="117"/>
      <c r="BD43" s="117"/>
      <c r="BE43" s="142"/>
      <c r="BF43" s="57">
        <v>0</v>
      </c>
    </row>
    <row r="44" spans="1:58" ht="15.75" thickBot="1">
      <c r="A44" s="276"/>
      <c r="B44" s="230"/>
      <c r="C44" s="271"/>
      <c r="D44" s="71" t="s">
        <v>18</v>
      </c>
      <c r="E44" s="72">
        <f>E46+E54</f>
        <v>0</v>
      </c>
      <c r="F44" s="72">
        <f t="shared" ref="F44:U44" si="31">F46+F54</f>
        <v>2</v>
      </c>
      <c r="G44" s="72">
        <f t="shared" si="31"/>
        <v>2</v>
      </c>
      <c r="H44" s="72">
        <f t="shared" si="31"/>
        <v>0</v>
      </c>
      <c r="I44" s="72">
        <f t="shared" si="31"/>
        <v>0</v>
      </c>
      <c r="J44" s="72">
        <f t="shared" si="31"/>
        <v>0</v>
      </c>
      <c r="K44" s="72">
        <f t="shared" si="31"/>
        <v>2</v>
      </c>
      <c r="L44" s="72">
        <f t="shared" si="31"/>
        <v>0</v>
      </c>
      <c r="M44" s="72">
        <f t="shared" si="31"/>
        <v>2</v>
      </c>
      <c r="N44" s="72">
        <f t="shared" si="31"/>
        <v>0</v>
      </c>
      <c r="O44" s="72">
        <f t="shared" si="31"/>
        <v>2</v>
      </c>
      <c r="P44" s="72">
        <f t="shared" si="31"/>
        <v>0</v>
      </c>
      <c r="Q44" s="72">
        <f t="shared" si="31"/>
        <v>2</v>
      </c>
      <c r="R44" s="72">
        <f t="shared" si="31"/>
        <v>0</v>
      </c>
      <c r="S44" s="72">
        <f t="shared" si="31"/>
        <v>0</v>
      </c>
      <c r="T44" s="72">
        <f t="shared" si="31"/>
        <v>0</v>
      </c>
      <c r="U44" s="72">
        <f t="shared" si="31"/>
        <v>0</v>
      </c>
      <c r="V44" s="58">
        <f>SUM(E44:K44)+L44+M44+N44+O44+P44+Q44+R44+S44+T44+U44</f>
        <v>12</v>
      </c>
      <c r="W44" s="58"/>
      <c r="X44" s="73">
        <f>X46+X54+X71</f>
        <v>2</v>
      </c>
      <c r="Y44" s="73">
        <f t="shared" ref="Y44:AO44" si="32">Y46+Y54+Y71</f>
        <v>2</v>
      </c>
      <c r="Z44" s="73">
        <f t="shared" si="32"/>
        <v>4</v>
      </c>
      <c r="AA44" s="73">
        <f t="shared" si="32"/>
        <v>4</v>
      </c>
      <c r="AB44" s="73">
        <f t="shared" si="32"/>
        <v>2</v>
      </c>
      <c r="AC44" s="73">
        <f t="shared" si="32"/>
        <v>0</v>
      </c>
      <c r="AD44" s="73">
        <f t="shared" si="32"/>
        <v>0</v>
      </c>
      <c r="AE44" s="73">
        <f t="shared" si="32"/>
        <v>0</v>
      </c>
      <c r="AF44" s="73">
        <f t="shared" si="32"/>
        <v>0</v>
      </c>
      <c r="AG44" s="73">
        <f t="shared" si="32"/>
        <v>0</v>
      </c>
      <c r="AH44" s="73">
        <f t="shared" si="32"/>
        <v>0</v>
      </c>
      <c r="AI44" s="73">
        <f t="shared" si="32"/>
        <v>0</v>
      </c>
      <c r="AJ44" s="73">
        <f t="shared" si="32"/>
        <v>0</v>
      </c>
      <c r="AK44" s="73">
        <f t="shared" si="32"/>
        <v>0</v>
      </c>
      <c r="AL44" s="73">
        <f t="shared" si="32"/>
        <v>0</v>
      </c>
      <c r="AM44" s="73">
        <f t="shared" si="32"/>
        <v>0</v>
      </c>
      <c r="AN44" s="73">
        <f t="shared" si="32"/>
        <v>0</v>
      </c>
      <c r="AO44" s="73">
        <f t="shared" si="32"/>
        <v>0</v>
      </c>
      <c r="AP44" s="73"/>
      <c r="AQ44" s="73"/>
      <c r="AR44" s="73"/>
      <c r="AS44" s="73"/>
      <c r="AT44" s="72"/>
      <c r="AU44" s="162">
        <v>0</v>
      </c>
      <c r="AV44" s="141">
        <f>SUM(Y44:AH44)+X44+AI44+AJ44+AK44+AL44+AM44+AN44+AO44</f>
        <v>14</v>
      </c>
      <c r="AW44" s="117"/>
      <c r="AX44" s="117"/>
      <c r="AY44" s="117"/>
      <c r="AZ44" s="117"/>
      <c r="BA44" s="117"/>
      <c r="BB44" s="117"/>
      <c r="BC44" s="117"/>
      <c r="BD44" s="117"/>
      <c r="BE44" s="142"/>
      <c r="BF44" s="57">
        <v>0</v>
      </c>
    </row>
    <row r="45" spans="1:58" ht="15.75" thickBot="1">
      <c r="A45" s="276"/>
      <c r="B45" s="229" t="s">
        <v>30</v>
      </c>
      <c r="C45" s="270" t="s">
        <v>184</v>
      </c>
      <c r="D45" s="71" t="s">
        <v>17</v>
      </c>
      <c r="E45" s="72">
        <f>E47+E49+E51</f>
        <v>16</v>
      </c>
      <c r="F45" s="72">
        <f t="shared" ref="F45:U45" si="33">F47+F49+F51</f>
        <v>10</v>
      </c>
      <c r="G45" s="72">
        <f t="shared" si="33"/>
        <v>12</v>
      </c>
      <c r="H45" s="72">
        <f t="shared" si="33"/>
        <v>12</v>
      </c>
      <c r="I45" s="72">
        <f t="shared" si="33"/>
        <v>12</v>
      </c>
      <c r="J45" s="72">
        <f t="shared" si="33"/>
        <v>14</v>
      </c>
      <c r="K45" s="72">
        <f t="shared" si="33"/>
        <v>8</v>
      </c>
      <c r="L45" s="72">
        <f t="shared" si="33"/>
        <v>14</v>
      </c>
      <c r="M45" s="72">
        <f t="shared" si="33"/>
        <v>8</v>
      </c>
      <c r="N45" s="72">
        <f t="shared" si="33"/>
        <v>12</v>
      </c>
      <c r="O45" s="72">
        <f t="shared" si="33"/>
        <v>8</v>
      </c>
      <c r="P45" s="72">
        <f t="shared" si="33"/>
        <v>14</v>
      </c>
      <c r="Q45" s="72">
        <f t="shared" si="33"/>
        <v>8</v>
      </c>
      <c r="R45" s="72">
        <f t="shared" si="33"/>
        <v>12</v>
      </c>
      <c r="S45" s="72">
        <f t="shared" si="33"/>
        <v>10</v>
      </c>
      <c r="T45" s="72">
        <f t="shared" si="33"/>
        <v>12</v>
      </c>
      <c r="U45" s="72">
        <f t="shared" si="33"/>
        <v>34</v>
      </c>
      <c r="V45" s="58">
        <f>SUM(E45:K45)+L45+M45+N45+O45+P45+Q45+R45+S45+T45+U45</f>
        <v>216</v>
      </c>
      <c r="W45" s="58"/>
      <c r="X45" s="72">
        <f>X47+X49+X51</f>
        <v>0</v>
      </c>
      <c r="Y45" s="72">
        <f t="shared" ref="X45:AS46" si="34">Y47+Y49</f>
        <v>0</v>
      </c>
      <c r="Z45" s="72">
        <f t="shared" si="34"/>
        <v>0</v>
      </c>
      <c r="AA45" s="72">
        <f t="shared" si="34"/>
        <v>0</v>
      </c>
      <c r="AB45" s="72">
        <f t="shared" si="34"/>
        <v>0</v>
      </c>
      <c r="AC45" s="72">
        <f t="shared" si="34"/>
        <v>0</v>
      </c>
      <c r="AD45" s="72">
        <f t="shared" si="34"/>
        <v>0</v>
      </c>
      <c r="AE45" s="72">
        <f t="shared" si="34"/>
        <v>0</v>
      </c>
      <c r="AF45" s="72">
        <f t="shared" si="34"/>
        <v>0</v>
      </c>
      <c r="AG45" s="72">
        <f t="shared" si="34"/>
        <v>0</v>
      </c>
      <c r="AH45" s="72">
        <f t="shared" si="34"/>
        <v>0</v>
      </c>
      <c r="AI45" s="72">
        <f t="shared" si="34"/>
        <v>0</v>
      </c>
      <c r="AJ45" s="72">
        <f t="shared" si="34"/>
        <v>0</v>
      </c>
      <c r="AK45" s="72">
        <f t="shared" si="34"/>
        <v>0</v>
      </c>
      <c r="AL45" s="72">
        <f t="shared" si="34"/>
        <v>0</v>
      </c>
      <c r="AM45" s="72">
        <f t="shared" si="34"/>
        <v>0</v>
      </c>
      <c r="AN45" s="72">
        <f t="shared" si="34"/>
        <v>0</v>
      </c>
      <c r="AO45" s="72">
        <f t="shared" si="34"/>
        <v>0</v>
      </c>
      <c r="AP45" s="72">
        <f t="shared" si="34"/>
        <v>0</v>
      </c>
      <c r="AQ45" s="72">
        <f t="shared" si="34"/>
        <v>0</v>
      </c>
      <c r="AR45" s="72">
        <f t="shared" si="34"/>
        <v>0</v>
      </c>
      <c r="AS45" s="72">
        <f t="shared" si="34"/>
        <v>0</v>
      </c>
      <c r="AT45" s="72">
        <f>AT49</f>
        <v>0</v>
      </c>
      <c r="AU45" s="162">
        <v>0</v>
      </c>
      <c r="AV45" s="141">
        <f t="shared" si="16"/>
        <v>0</v>
      </c>
      <c r="AW45" s="117"/>
      <c r="AX45" s="117"/>
      <c r="AY45" s="117"/>
      <c r="AZ45" s="117"/>
      <c r="BA45" s="117"/>
      <c r="BB45" s="117"/>
      <c r="BC45" s="117"/>
      <c r="BD45" s="117"/>
      <c r="BE45" s="142"/>
      <c r="BF45" s="57">
        <v>0</v>
      </c>
    </row>
    <row r="46" spans="1:58" ht="25.5" customHeight="1" thickBot="1">
      <c r="A46" s="276"/>
      <c r="B46" s="230"/>
      <c r="C46" s="271"/>
      <c r="D46" s="71" t="s">
        <v>18</v>
      </c>
      <c r="E46" s="72">
        <f>E48+E50</f>
        <v>0</v>
      </c>
      <c r="F46" s="72">
        <f t="shared" ref="F46:U46" si="35">F48+F50</f>
        <v>0</v>
      </c>
      <c r="G46" s="72">
        <f t="shared" si="35"/>
        <v>0</v>
      </c>
      <c r="H46" s="72">
        <f t="shared" si="35"/>
        <v>0</v>
      </c>
      <c r="I46" s="72">
        <f t="shared" si="35"/>
        <v>0</v>
      </c>
      <c r="J46" s="72">
        <f t="shared" si="35"/>
        <v>0</v>
      </c>
      <c r="K46" s="72">
        <f t="shared" si="35"/>
        <v>2</v>
      </c>
      <c r="L46" s="72">
        <f t="shared" si="35"/>
        <v>0</v>
      </c>
      <c r="M46" s="72">
        <f t="shared" si="35"/>
        <v>2</v>
      </c>
      <c r="N46" s="72">
        <f t="shared" si="35"/>
        <v>0</v>
      </c>
      <c r="O46" s="72">
        <f t="shared" si="35"/>
        <v>2</v>
      </c>
      <c r="P46" s="72">
        <f t="shared" si="35"/>
        <v>0</v>
      </c>
      <c r="Q46" s="72">
        <f t="shared" si="35"/>
        <v>2</v>
      </c>
      <c r="R46" s="72">
        <f t="shared" si="35"/>
        <v>0</v>
      </c>
      <c r="S46" s="72">
        <f t="shared" si="35"/>
        <v>0</v>
      </c>
      <c r="T46" s="72">
        <f t="shared" si="35"/>
        <v>0</v>
      </c>
      <c r="U46" s="72">
        <f t="shared" si="35"/>
        <v>0</v>
      </c>
      <c r="V46" s="58">
        <f>SUM(E46:K46)+L46+M46+N46+O46+P46+Q46+R46+S46+T46+U46</f>
        <v>8</v>
      </c>
      <c r="W46" s="58"/>
      <c r="X46" s="72">
        <f t="shared" si="34"/>
        <v>0</v>
      </c>
      <c r="Y46" s="72">
        <f t="shared" si="34"/>
        <v>0</v>
      </c>
      <c r="Z46" s="72">
        <f t="shared" si="34"/>
        <v>0</v>
      </c>
      <c r="AA46" s="72">
        <f t="shared" ref="AA46" si="36">AA48+AA50</f>
        <v>0</v>
      </c>
      <c r="AB46" s="72">
        <f t="shared" si="34"/>
        <v>0</v>
      </c>
      <c r="AC46" s="72">
        <f t="shared" si="34"/>
        <v>0</v>
      </c>
      <c r="AD46" s="72">
        <f t="shared" si="34"/>
        <v>0</v>
      </c>
      <c r="AE46" s="72">
        <f t="shared" si="34"/>
        <v>0</v>
      </c>
      <c r="AF46" s="72">
        <f t="shared" si="34"/>
        <v>0</v>
      </c>
      <c r="AG46" s="72">
        <f t="shared" si="34"/>
        <v>0</v>
      </c>
      <c r="AH46" s="72">
        <f t="shared" si="34"/>
        <v>0</v>
      </c>
      <c r="AI46" s="72">
        <f t="shared" si="34"/>
        <v>0</v>
      </c>
      <c r="AJ46" s="72">
        <f t="shared" si="34"/>
        <v>0</v>
      </c>
      <c r="AK46" s="72">
        <f t="shared" si="34"/>
        <v>0</v>
      </c>
      <c r="AL46" s="72">
        <f t="shared" si="34"/>
        <v>0</v>
      </c>
      <c r="AM46" s="72">
        <f t="shared" si="34"/>
        <v>0</v>
      </c>
      <c r="AN46" s="72">
        <f t="shared" si="34"/>
        <v>0</v>
      </c>
      <c r="AO46" s="72">
        <f t="shared" si="34"/>
        <v>0</v>
      </c>
      <c r="AP46" s="72">
        <f t="shared" si="34"/>
        <v>0</v>
      </c>
      <c r="AQ46" s="72">
        <f t="shared" si="34"/>
        <v>0</v>
      </c>
      <c r="AR46" s="72">
        <f t="shared" si="34"/>
        <v>0</v>
      </c>
      <c r="AS46" s="72">
        <f t="shared" si="34"/>
        <v>0</v>
      </c>
      <c r="AT46" s="72">
        <f>AT50</f>
        <v>0</v>
      </c>
      <c r="AU46" s="162">
        <v>0</v>
      </c>
      <c r="AV46" s="141">
        <f t="shared" si="16"/>
        <v>0</v>
      </c>
      <c r="AW46" s="117"/>
      <c r="AX46" s="117"/>
      <c r="AY46" s="117"/>
      <c r="AZ46" s="117"/>
      <c r="BA46" s="117"/>
      <c r="BB46" s="117"/>
      <c r="BC46" s="117"/>
      <c r="BD46" s="117"/>
      <c r="BE46" s="142"/>
      <c r="BF46" s="57">
        <v>0</v>
      </c>
    </row>
    <row r="47" spans="1:58" ht="25.5" customHeight="1" thickBot="1">
      <c r="A47" s="276"/>
      <c r="B47" s="211" t="s">
        <v>204</v>
      </c>
      <c r="C47" s="259" t="s">
        <v>203</v>
      </c>
      <c r="D47" s="34" t="s">
        <v>17</v>
      </c>
      <c r="E47" s="69">
        <v>14</v>
      </c>
      <c r="F47" s="69">
        <v>6</v>
      </c>
      <c r="G47" s="69">
        <v>10</v>
      </c>
      <c r="H47" s="69">
        <v>8</v>
      </c>
      <c r="I47" s="69">
        <v>10</v>
      </c>
      <c r="J47" s="69">
        <v>10</v>
      </c>
      <c r="K47" s="69">
        <v>6</v>
      </c>
      <c r="L47" s="69">
        <v>10</v>
      </c>
      <c r="M47" s="69">
        <v>6</v>
      </c>
      <c r="N47" s="69">
        <v>8</v>
      </c>
      <c r="O47" s="69">
        <v>6</v>
      </c>
      <c r="P47" s="69">
        <v>10</v>
      </c>
      <c r="Q47" s="69">
        <v>6</v>
      </c>
      <c r="R47" s="69">
        <v>10</v>
      </c>
      <c r="S47" s="69">
        <v>8</v>
      </c>
      <c r="T47" s="69">
        <v>10</v>
      </c>
      <c r="U47" s="69">
        <v>12</v>
      </c>
      <c r="V47" s="58">
        <f>SUM(E47:U47)</f>
        <v>150</v>
      </c>
      <c r="W47" s="58"/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84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114">
        <v>0</v>
      </c>
      <c r="AQ47" s="113">
        <v>0</v>
      </c>
      <c r="AR47" s="113">
        <v>0</v>
      </c>
      <c r="AS47" s="113">
        <v>0</v>
      </c>
      <c r="AT47" s="113"/>
      <c r="AU47" s="161">
        <v>0</v>
      </c>
      <c r="AV47" s="141">
        <f t="shared" ref="AV47:AV52" si="37">SUM(Y47:AS47)</f>
        <v>0</v>
      </c>
      <c r="AW47" s="117"/>
      <c r="AX47" s="117"/>
      <c r="AY47" s="117"/>
      <c r="AZ47" s="117"/>
      <c r="BA47" s="117"/>
      <c r="BB47" s="117"/>
      <c r="BC47" s="117"/>
      <c r="BD47" s="117"/>
      <c r="BE47" s="142"/>
      <c r="BF47" s="57">
        <v>0</v>
      </c>
    </row>
    <row r="48" spans="1:58" ht="25.5" customHeight="1" thickBot="1">
      <c r="A48" s="276"/>
      <c r="B48" s="212"/>
      <c r="C48" s="263"/>
      <c r="D48" s="34" t="s">
        <v>18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2</v>
      </c>
      <c r="L48" s="69">
        <v>0</v>
      </c>
      <c r="M48" s="69">
        <v>2</v>
      </c>
      <c r="N48" s="69">
        <v>0</v>
      </c>
      <c r="O48" s="69">
        <v>2</v>
      </c>
      <c r="P48" s="69">
        <v>0</v>
      </c>
      <c r="Q48" s="69">
        <v>2</v>
      </c>
      <c r="R48" s="69">
        <v>0</v>
      </c>
      <c r="S48" s="69">
        <v>0</v>
      </c>
      <c r="T48" s="69">
        <v>0</v>
      </c>
      <c r="U48" s="69">
        <v>0</v>
      </c>
      <c r="V48" s="58">
        <f>SUM(E48:U48)</f>
        <v>8</v>
      </c>
      <c r="W48" s="58"/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114">
        <v>0</v>
      </c>
      <c r="AQ48" s="113">
        <v>0</v>
      </c>
      <c r="AR48" s="113">
        <v>0</v>
      </c>
      <c r="AS48" s="113">
        <v>0</v>
      </c>
      <c r="AT48" s="113"/>
      <c r="AU48" s="161">
        <v>0</v>
      </c>
      <c r="AV48" s="141">
        <f t="shared" si="37"/>
        <v>0</v>
      </c>
      <c r="AW48" s="117"/>
      <c r="AX48" s="117"/>
      <c r="AY48" s="117"/>
      <c r="AZ48" s="117"/>
      <c r="BA48" s="117"/>
      <c r="BB48" s="117"/>
      <c r="BC48" s="117"/>
      <c r="BD48" s="117"/>
      <c r="BE48" s="142"/>
      <c r="BF48" s="57">
        <v>0</v>
      </c>
    </row>
    <row r="49" spans="1:60" ht="15.75" thickBot="1">
      <c r="A49" s="276"/>
      <c r="B49" s="211" t="s">
        <v>205</v>
      </c>
      <c r="C49" s="259" t="s">
        <v>206</v>
      </c>
      <c r="D49" s="34" t="s">
        <v>17</v>
      </c>
      <c r="E49" s="69">
        <v>2</v>
      </c>
      <c r="F49" s="69">
        <v>4</v>
      </c>
      <c r="G49" s="69">
        <v>2</v>
      </c>
      <c r="H49" s="69">
        <v>4</v>
      </c>
      <c r="I49" s="69">
        <v>2</v>
      </c>
      <c r="J49" s="69">
        <v>4</v>
      </c>
      <c r="K49" s="69">
        <v>2</v>
      </c>
      <c r="L49" s="69">
        <v>4</v>
      </c>
      <c r="M49" s="69">
        <v>2</v>
      </c>
      <c r="N49" s="69">
        <v>4</v>
      </c>
      <c r="O49" s="69">
        <v>2</v>
      </c>
      <c r="P49" s="69">
        <v>4</v>
      </c>
      <c r="Q49" s="69">
        <v>2</v>
      </c>
      <c r="R49" s="69">
        <v>2</v>
      </c>
      <c r="S49" s="69">
        <v>2</v>
      </c>
      <c r="T49" s="69">
        <v>2</v>
      </c>
      <c r="U49" s="69">
        <v>4</v>
      </c>
      <c r="V49" s="58">
        <f>SUM(E49:U49)</f>
        <v>48</v>
      </c>
      <c r="W49" s="58"/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114">
        <v>0</v>
      </c>
      <c r="AQ49" s="113">
        <v>0</v>
      </c>
      <c r="AR49" s="113">
        <v>0</v>
      </c>
      <c r="AS49" s="113">
        <v>0</v>
      </c>
      <c r="AT49" s="113"/>
      <c r="AU49" s="161">
        <v>0</v>
      </c>
      <c r="AV49" s="141">
        <f t="shared" si="37"/>
        <v>0</v>
      </c>
      <c r="AW49" s="117"/>
      <c r="AX49" s="117"/>
      <c r="AY49" s="117"/>
      <c r="AZ49" s="117"/>
      <c r="BA49" s="117"/>
      <c r="BB49" s="117"/>
      <c r="BC49" s="117"/>
      <c r="BD49" s="117"/>
      <c r="BE49" s="142"/>
      <c r="BF49" s="57">
        <v>0</v>
      </c>
    </row>
    <row r="50" spans="1:60" ht="18.75" customHeight="1" thickBot="1">
      <c r="A50" s="276"/>
      <c r="B50" s="212"/>
      <c r="C50" s="263"/>
      <c r="D50" s="34" t="s">
        <v>18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58">
        <f>SUM(E50:U50)</f>
        <v>0</v>
      </c>
      <c r="W50" s="58"/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84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114">
        <v>0</v>
      </c>
      <c r="AQ50" s="113">
        <v>0</v>
      </c>
      <c r="AR50" s="113">
        <v>0</v>
      </c>
      <c r="AS50" s="113">
        <v>0</v>
      </c>
      <c r="AT50" s="113"/>
      <c r="AU50" s="161">
        <v>0</v>
      </c>
      <c r="AV50" s="141">
        <f t="shared" si="37"/>
        <v>0</v>
      </c>
      <c r="AW50" s="117"/>
      <c r="AX50" s="117"/>
      <c r="AY50" s="117"/>
      <c r="AZ50" s="117"/>
      <c r="BA50" s="117"/>
      <c r="BB50" s="117"/>
      <c r="BC50" s="117"/>
      <c r="BD50" s="117"/>
      <c r="BE50" s="142"/>
      <c r="BF50" s="57">
        <v>0</v>
      </c>
    </row>
    <row r="51" spans="1:60" ht="21.75" customHeight="1" thickBot="1">
      <c r="A51" s="276"/>
      <c r="B51" s="147"/>
      <c r="C51" s="147" t="s">
        <v>207</v>
      </c>
      <c r="D51" s="148" t="s">
        <v>17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18</v>
      </c>
      <c r="V51" s="58">
        <f>SUM(L51:U51)</f>
        <v>18</v>
      </c>
      <c r="W51" s="58"/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114">
        <v>0</v>
      </c>
      <c r="AQ51" s="113">
        <v>0</v>
      </c>
      <c r="AR51" s="113">
        <v>0</v>
      </c>
      <c r="AS51" s="113">
        <v>0</v>
      </c>
      <c r="AT51" s="113"/>
      <c r="AU51" s="161">
        <v>0</v>
      </c>
      <c r="AV51" s="141">
        <f t="shared" si="37"/>
        <v>0</v>
      </c>
      <c r="AW51" s="117"/>
      <c r="AX51" s="117"/>
      <c r="AY51" s="117"/>
      <c r="AZ51" s="117"/>
      <c r="BA51" s="117"/>
      <c r="BB51" s="117"/>
      <c r="BC51" s="117"/>
      <c r="BD51" s="117"/>
      <c r="BE51" s="142"/>
      <c r="BF51" s="57">
        <v>0</v>
      </c>
    </row>
    <row r="52" spans="1:60" ht="27.75" hidden="1" customHeight="1" thickBot="1">
      <c r="A52" s="276"/>
      <c r="B52" s="137">
        <v>0</v>
      </c>
      <c r="C52" s="137"/>
      <c r="D52" s="82" t="s">
        <v>17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58">
        <f>SUM(L52:U52)</f>
        <v>0</v>
      </c>
      <c r="W52" s="58"/>
      <c r="X52" s="74">
        <v>0</v>
      </c>
      <c r="Y52" s="74">
        <v>0</v>
      </c>
      <c r="Z52" s="74">
        <v>0</v>
      </c>
      <c r="AA52" s="72">
        <f t="shared" ref="AA52" si="38">AA54+AA56</f>
        <v>2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114">
        <v>0</v>
      </c>
      <c r="AQ52" s="113">
        <v>0</v>
      </c>
      <c r="AR52" s="113">
        <v>0</v>
      </c>
      <c r="AS52" s="113">
        <v>0</v>
      </c>
      <c r="AT52" s="113"/>
      <c r="AU52" s="161">
        <f>SUM(X52:AR52)</f>
        <v>2</v>
      </c>
      <c r="AV52" s="141">
        <f t="shared" si="37"/>
        <v>2</v>
      </c>
      <c r="AW52" s="117"/>
      <c r="AX52" s="117"/>
      <c r="AY52" s="117"/>
      <c r="AZ52" s="117"/>
      <c r="BA52" s="117"/>
      <c r="BB52" s="117"/>
      <c r="BC52" s="117"/>
      <c r="BD52" s="117"/>
      <c r="BE52" s="142"/>
      <c r="BF52" s="57"/>
    </row>
    <row r="53" spans="1:60" ht="15.75" thickBot="1">
      <c r="A53" s="276"/>
      <c r="B53" s="229" t="s">
        <v>118</v>
      </c>
      <c r="C53" s="270" t="s">
        <v>208</v>
      </c>
      <c r="D53" s="71" t="s">
        <v>17</v>
      </c>
      <c r="E53" s="72">
        <f>E55+E57+E59+E61+E63+E65</f>
        <v>16</v>
      </c>
      <c r="F53" s="72">
        <f t="shared" ref="F53:U53" si="39">F55+F57+F59+F61+F63+F65</f>
        <v>20</v>
      </c>
      <c r="G53" s="72">
        <f t="shared" si="39"/>
        <v>18</v>
      </c>
      <c r="H53" s="72">
        <f t="shared" si="39"/>
        <v>20</v>
      </c>
      <c r="I53" s="72">
        <f t="shared" si="39"/>
        <v>20</v>
      </c>
      <c r="J53" s="72">
        <f t="shared" si="39"/>
        <v>18</v>
      </c>
      <c r="K53" s="72">
        <f t="shared" si="39"/>
        <v>22</v>
      </c>
      <c r="L53" s="72">
        <f t="shared" si="39"/>
        <v>18</v>
      </c>
      <c r="M53" s="72">
        <f t="shared" si="39"/>
        <v>22</v>
      </c>
      <c r="N53" s="72">
        <f t="shared" si="39"/>
        <v>20</v>
      </c>
      <c r="O53" s="72">
        <f t="shared" si="39"/>
        <v>22</v>
      </c>
      <c r="P53" s="72">
        <f t="shared" si="39"/>
        <v>20</v>
      </c>
      <c r="Q53" s="72">
        <f t="shared" si="39"/>
        <v>22</v>
      </c>
      <c r="R53" s="72">
        <f t="shared" si="39"/>
        <v>20</v>
      </c>
      <c r="S53" s="72">
        <f t="shared" si="39"/>
        <v>22</v>
      </c>
      <c r="T53" s="72">
        <f t="shared" si="39"/>
        <v>20</v>
      </c>
      <c r="U53" s="72">
        <f t="shared" si="39"/>
        <v>0</v>
      </c>
      <c r="V53" s="58">
        <f>SUM(E53:K53)+L53+M53+N53+O53+P53+Q53+R53+S53+T53+U53</f>
        <v>320</v>
      </c>
      <c r="W53" s="58"/>
      <c r="X53" s="72">
        <f>X57+X59+X61+X65+X67+X68+X69</f>
        <v>8</v>
      </c>
      <c r="Y53" s="72">
        <f t="shared" ref="Y53:AU53" si="40">Y57+Y59+Y61+Y65+Y67+Y68+Y69</f>
        <v>8</v>
      </c>
      <c r="Z53" s="72">
        <f t="shared" si="40"/>
        <v>8</v>
      </c>
      <c r="AA53" s="72">
        <f t="shared" si="40"/>
        <v>8</v>
      </c>
      <c r="AB53" s="72">
        <f t="shared" si="40"/>
        <v>6</v>
      </c>
      <c r="AC53" s="72">
        <f t="shared" si="40"/>
        <v>36</v>
      </c>
      <c r="AD53" s="72">
        <f t="shared" si="40"/>
        <v>36</v>
      </c>
      <c r="AE53" s="72">
        <f t="shared" si="40"/>
        <v>36</v>
      </c>
      <c r="AF53" s="72">
        <f t="shared" si="40"/>
        <v>36</v>
      </c>
      <c r="AG53" s="72">
        <f t="shared" si="40"/>
        <v>36</v>
      </c>
      <c r="AH53" s="72">
        <f t="shared" si="40"/>
        <v>18</v>
      </c>
      <c r="AI53" s="72">
        <f t="shared" si="40"/>
        <v>0</v>
      </c>
      <c r="AJ53" s="72">
        <f t="shared" si="40"/>
        <v>0</v>
      </c>
      <c r="AK53" s="72">
        <f t="shared" si="40"/>
        <v>0</v>
      </c>
      <c r="AL53" s="72">
        <f t="shared" si="40"/>
        <v>0</v>
      </c>
      <c r="AM53" s="72">
        <f t="shared" si="40"/>
        <v>0</v>
      </c>
      <c r="AN53" s="72">
        <f t="shared" si="40"/>
        <v>0</v>
      </c>
      <c r="AO53" s="72">
        <f t="shared" si="40"/>
        <v>0</v>
      </c>
      <c r="AP53" s="72">
        <f t="shared" si="40"/>
        <v>0</v>
      </c>
      <c r="AQ53" s="72">
        <f t="shared" si="40"/>
        <v>0</v>
      </c>
      <c r="AR53" s="72">
        <f t="shared" si="40"/>
        <v>0</v>
      </c>
      <c r="AS53" s="72">
        <f t="shared" si="40"/>
        <v>0</v>
      </c>
      <c r="AT53" s="72">
        <f t="shared" si="40"/>
        <v>0</v>
      </c>
      <c r="AU53" s="72">
        <f t="shared" si="40"/>
        <v>0</v>
      </c>
      <c r="AV53" s="141">
        <f>SUM(Y53:AH53)+X53+AI53+AJ53+AK53+AL53+AM53+AN53+AO53</f>
        <v>236</v>
      </c>
      <c r="AW53" s="117"/>
      <c r="AX53" s="117"/>
      <c r="AY53" s="117"/>
      <c r="AZ53" s="117"/>
      <c r="BA53" s="117"/>
      <c r="BB53" s="117"/>
      <c r="BC53" s="117"/>
      <c r="BD53" s="117"/>
      <c r="BE53" s="142"/>
      <c r="BF53" s="57">
        <v>0</v>
      </c>
    </row>
    <row r="54" spans="1:60" ht="15.75" thickBot="1">
      <c r="A54" s="276"/>
      <c r="B54" s="227"/>
      <c r="C54" s="227"/>
      <c r="D54" s="71" t="s">
        <v>18</v>
      </c>
      <c r="E54" s="72">
        <f>E56+E58+E60+E62+E64+E66</f>
        <v>0</v>
      </c>
      <c r="F54" s="72">
        <f t="shared" ref="F54:U54" si="41">F56+F58+F60+F62+F64+F66</f>
        <v>2</v>
      </c>
      <c r="G54" s="72">
        <f t="shared" si="41"/>
        <v>2</v>
      </c>
      <c r="H54" s="72">
        <f t="shared" si="41"/>
        <v>0</v>
      </c>
      <c r="I54" s="72">
        <f t="shared" si="41"/>
        <v>0</v>
      </c>
      <c r="J54" s="72">
        <f t="shared" si="41"/>
        <v>0</v>
      </c>
      <c r="K54" s="72">
        <f t="shared" si="41"/>
        <v>0</v>
      </c>
      <c r="L54" s="72">
        <f t="shared" si="41"/>
        <v>0</v>
      </c>
      <c r="M54" s="72">
        <f t="shared" si="41"/>
        <v>0</v>
      </c>
      <c r="N54" s="72">
        <f t="shared" si="41"/>
        <v>0</v>
      </c>
      <c r="O54" s="72">
        <f t="shared" si="41"/>
        <v>0</v>
      </c>
      <c r="P54" s="72">
        <f t="shared" si="41"/>
        <v>0</v>
      </c>
      <c r="Q54" s="72">
        <f t="shared" si="41"/>
        <v>0</v>
      </c>
      <c r="R54" s="72">
        <f t="shared" si="41"/>
        <v>0</v>
      </c>
      <c r="S54" s="72">
        <f t="shared" si="41"/>
        <v>0</v>
      </c>
      <c r="T54" s="72">
        <f t="shared" si="41"/>
        <v>0</v>
      </c>
      <c r="U54" s="72">
        <f t="shared" si="41"/>
        <v>0</v>
      </c>
      <c r="V54" s="58">
        <f>SUM(E54:K54)+L54+M54+N54+O54+P54+Q54+R54+S54+T54+U54</f>
        <v>4</v>
      </c>
      <c r="W54" s="58"/>
      <c r="X54" s="72">
        <f>X58+X60+X62+X66</f>
        <v>0</v>
      </c>
      <c r="Y54" s="72">
        <f t="shared" ref="Y54:AU54" si="42">Y58+Y60+Y62+Y66</f>
        <v>0</v>
      </c>
      <c r="Z54" s="72">
        <f t="shared" si="42"/>
        <v>2</v>
      </c>
      <c r="AA54" s="72">
        <f t="shared" si="42"/>
        <v>2</v>
      </c>
      <c r="AB54" s="72">
        <f t="shared" si="42"/>
        <v>0</v>
      </c>
      <c r="AC54" s="72">
        <f t="shared" si="42"/>
        <v>0</v>
      </c>
      <c r="AD54" s="72">
        <f t="shared" si="42"/>
        <v>0</v>
      </c>
      <c r="AE54" s="72">
        <f t="shared" si="42"/>
        <v>0</v>
      </c>
      <c r="AF54" s="72">
        <f t="shared" si="42"/>
        <v>0</v>
      </c>
      <c r="AG54" s="72">
        <f t="shared" si="42"/>
        <v>0</v>
      </c>
      <c r="AH54" s="72">
        <f t="shared" si="42"/>
        <v>0</v>
      </c>
      <c r="AI54" s="72">
        <f t="shared" si="42"/>
        <v>0</v>
      </c>
      <c r="AJ54" s="72">
        <f t="shared" si="42"/>
        <v>0</v>
      </c>
      <c r="AK54" s="72">
        <f t="shared" si="42"/>
        <v>0</v>
      </c>
      <c r="AL54" s="72">
        <f t="shared" si="42"/>
        <v>0</v>
      </c>
      <c r="AM54" s="72">
        <f t="shared" si="42"/>
        <v>0</v>
      </c>
      <c r="AN54" s="72">
        <f t="shared" si="42"/>
        <v>0</v>
      </c>
      <c r="AO54" s="72">
        <f t="shared" si="42"/>
        <v>0</v>
      </c>
      <c r="AP54" s="72">
        <f t="shared" si="42"/>
        <v>0</v>
      </c>
      <c r="AQ54" s="72">
        <f t="shared" si="42"/>
        <v>0</v>
      </c>
      <c r="AR54" s="72">
        <f t="shared" si="42"/>
        <v>0</v>
      </c>
      <c r="AS54" s="72">
        <f t="shared" si="42"/>
        <v>0</v>
      </c>
      <c r="AT54" s="72">
        <f t="shared" si="42"/>
        <v>0</v>
      </c>
      <c r="AU54" s="72">
        <f t="shared" si="42"/>
        <v>0</v>
      </c>
      <c r="AV54" s="141">
        <f>SUM(Y54:AH54)+X54+AI54+AJ54+AK54+AL54+AM54+AN54+AO54</f>
        <v>4</v>
      </c>
      <c r="AW54" s="117"/>
      <c r="AX54" s="117"/>
      <c r="AY54" s="117"/>
      <c r="AZ54" s="117"/>
      <c r="BA54" s="117"/>
      <c r="BB54" s="117"/>
      <c r="BC54" s="117"/>
      <c r="BD54" s="117"/>
      <c r="BE54" s="142"/>
      <c r="BF54" s="57">
        <v>0</v>
      </c>
    </row>
    <row r="55" spans="1:60" ht="15.75" thickBot="1">
      <c r="A55" s="276"/>
      <c r="B55" s="211" t="s">
        <v>44</v>
      </c>
      <c r="C55" s="259" t="s">
        <v>147</v>
      </c>
      <c r="D55" s="34" t="s">
        <v>17</v>
      </c>
      <c r="E55" s="69">
        <v>6</v>
      </c>
      <c r="F55" s="69">
        <v>4</v>
      </c>
      <c r="G55" s="69">
        <v>4</v>
      </c>
      <c r="H55" s="69">
        <v>6</v>
      </c>
      <c r="I55" s="69">
        <v>6</v>
      </c>
      <c r="J55" s="69">
        <v>4</v>
      </c>
      <c r="K55" s="69">
        <v>6</v>
      </c>
      <c r="L55" s="69">
        <v>4</v>
      </c>
      <c r="M55" s="69">
        <v>6</v>
      </c>
      <c r="N55" s="69">
        <v>6</v>
      </c>
      <c r="O55" s="69">
        <v>6</v>
      </c>
      <c r="P55" s="69">
        <v>6</v>
      </c>
      <c r="Q55" s="69">
        <v>6</v>
      </c>
      <c r="R55" s="69">
        <v>6</v>
      </c>
      <c r="S55" s="69">
        <v>6</v>
      </c>
      <c r="T55" s="69">
        <v>6</v>
      </c>
      <c r="U55" s="69">
        <v>0</v>
      </c>
      <c r="V55" s="58">
        <f t="shared" ref="V55:V66" si="43">SUM(E55:U55)</f>
        <v>88</v>
      </c>
      <c r="W55" s="58"/>
      <c r="X55" s="74"/>
      <c r="Y55" s="74"/>
      <c r="Z55" s="74"/>
      <c r="AA55" s="74"/>
      <c r="AB55" s="7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114"/>
      <c r="AQ55" s="113"/>
      <c r="AR55" s="113"/>
      <c r="AS55" s="113"/>
      <c r="AT55" s="113"/>
      <c r="AU55" s="161">
        <v>0</v>
      </c>
      <c r="AV55" s="141">
        <f>SUM(Y55:AH55)+X55+AI55+AJ55+AK55+AL55+AM55+AN55+AO55</f>
        <v>0</v>
      </c>
      <c r="AW55" s="117"/>
      <c r="AX55" s="117"/>
      <c r="AY55" s="117"/>
      <c r="AZ55" s="117"/>
      <c r="BA55" s="117"/>
      <c r="BB55" s="117"/>
      <c r="BC55" s="117"/>
      <c r="BD55" s="117"/>
      <c r="BE55" s="142"/>
      <c r="BF55" s="57">
        <v>0</v>
      </c>
      <c r="BH55" s="141"/>
    </row>
    <row r="56" spans="1:60" ht="15.75" thickBot="1">
      <c r="A56" s="276"/>
      <c r="B56" s="227"/>
      <c r="C56" s="227"/>
      <c r="D56" s="34" t="s">
        <v>18</v>
      </c>
      <c r="E56" s="69">
        <v>0</v>
      </c>
      <c r="F56" s="69">
        <v>2</v>
      </c>
      <c r="G56" s="69">
        <v>2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58">
        <f t="shared" si="43"/>
        <v>4</v>
      </c>
      <c r="W56" s="58"/>
      <c r="X56" s="74"/>
      <c r="Y56" s="74"/>
      <c r="Z56" s="74"/>
      <c r="AA56" s="74"/>
      <c r="AB56" s="7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114"/>
      <c r="AQ56" s="113"/>
      <c r="AR56" s="113"/>
      <c r="AS56" s="113"/>
      <c r="AT56" s="113"/>
      <c r="AU56" s="161">
        <v>0</v>
      </c>
      <c r="AV56" s="141">
        <f t="shared" ref="AV56:AV69" si="44">SUM(Y56:AH56)+X56+AI56+AJ56+AK56+AL56+AM56+AN56+AO56</f>
        <v>0</v>
      </c>
      <c r="AW56" s="117"/>
      <c r="AX56" s="117"/>
      <c r="AY56" s="117"/>
      <c r="AZ56" s="117"/>
      <c r="BA56" s="117"/>
      <c r="BB56" s="117"/>
      <c r="BC56" s="117"/>
      <c r="BD56" s="117"/>
      <c r="BE56" s="142"/>
      <c r="BF56" s="57">
        <v>0</v>
      </c>
    </row>
    <row r="57" spans="1:60" ht="20.25" customHeight="1" thickBot="1">
      <c r="A57" s="276"/>
      <c r="B57" s="211" t="s">
        <v>125</v>
      </c>
      <c r="C57" s="259" t="s">
        <v>148</v>
      </c>
      <c r="D57" s="34" t="s">
        <v>17</v>
      </c>
      <c r="E57" s="69">
        <v>4</v>
      </c>
      <c r="F57" s="69">
        <v>8</v>
      </c>
      <c r="G57" s="69">
        <v>8</v>
      </c>
      <c r="H57" s="69">
        <v>8</v>
      </c>
      <c r="I57" s="69">
        <v>8</v>
      </c>
      <c r="J57" s="69">
        <v>8</v>
      </c>
      <c r="K57" s="69">
        <v>8</v>
      </c>
      <c r="L57" s="69">
        <v>8</v>
      </c>
      <c r="M57" s="69">
        <v>8</v>
      </c>
      <c r="N57" s="69">
        <v>8</v>
      </c>
      <c r="O57" s="69">
        <v>8</v>
      </c>
      <c r="P57" s="69">
        <v>8</v>
      </c>
      <c r="Q57" s="69">
        <v>8</v>
      </c>
      <c r="R57" s="69">
        <v>8</v>
      </c>
      <c r="S57" s="69">
        <v>8</v>
      </c>
      <c r="T57" s="69">
        <v>8</v>
      </c>
      <c r="U57" s="69">
        <v>0</v>
      </c>
      <c r="V57" s="58">
        <f t="shared" si="43"/>
        <v>124</v>
      </c>
      <c r="W57" s="58"/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84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/>
      <c r="AJ57" s="84"/>
      <c r="AK57" s="84"/>
      <c r="AL57" s="84"/>
      <c r="AM57" s="84"/>
      <c r="AN57" s="84"/>
      <c r="AO57" s="84"/>
      <c r="AP57" s="114"/>
      <c r="AQ57" s="113"/>
      <c r="AR57" s="113"/>
      <c r="AS57" s="113"/>
      <c r="AT57" s="113"/>
      <c r="AU57" s="161">
        <v>0</v>
      </c>
      <c r="AV57" s="141">
        <f t="shared" si="44"/>
        <v>0</v>
      </c>
      <c r="AW57" s="117"/>
      <c r="AX57" s="117"/>
      <c r="AY57" s="117"/>
      <c r="AZ57" s="117"/>
      <c r="BA57" s="117"/>
      <c r="BB57" s="117"/>
      <c r="BC57" s="117"/>
      <c r="BD57" s="117"/>
      <c r="BE57" s="142"/>
      <c r="BF57" s="57">
        <v>0</v>
      </c>
    </row>
    <row r="58" spans="1:60" ht="20.25" customHeight="1" thickBot="1">
      <c r="A58" s="276"/>
      <c r="B58" s="227"/>
      <c r="C58" s="227"/>
      <c r="D58" s="34" t="s">
        <v>18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58">
        <f t="shared" si="43"/>
        <v>0</v>
      </c>
      <c r="W58" s="58"/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84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/>
      <c r="AJ58" s="84"/>
      <c r="AK58" s="84"/>
      <c r="AL58" s="84"/>
      <c r="AM58" s="84"/>
      <c r="AN58" s="84"/>
      <c r="AO58" s="84"/>
      <c r="AP58" s="114"/>
      <c r="AQ58" s="113"/>
      <c r="AR58" s="113"/>
      <c r="AS58" s="113"/>
      <c r="AT58" s="113"/>
      <c r="AU58" s="161">
        <v>0</v>
      </c>
      <c r="AV58" s="141">
        <f t="shared" si="44"/>
        <v>0</v>
      </c>
      <c r="AW58" s="117"/>
      <c r="AX58" s="117"/>
      <c r="AY58" s="117"/>
      <c r="AZ58" s="117"/>
      <c r="BA58" s="117"/>
      <c r="BB58" s="117"/>
      <c r="BC58" s="117"/>
      <c r="BD58" s="117"/>
      <c r="BE58" s="142"/>
      <c r="BF58" s="57">
        <v>0</v>
      </c>
    </row>
    <row r="59" spans="1:60" ht="15.75" thickBot="1">
      <c r="A59" s="276"/>
      <c r="B59" s="211" t="s">
        <v>146</v>
      </c>
      <c r="C59" s="259" t="s">
        <v>209</v>
      </c>
      <c r="D59" s="34" t="s">
        <v>17</v>
      </c>
      <c r="E59" s="69">
        <v>2</v>
      </c>
      <c r="F59" s="69">
        <v>2</v>
      </c>
      <c r="G59" s="69">
        <v>2</v>
      </c>
      <c r="H59" s="69">
        <v>2</v>
      </c>
      <c r="I59" s="69">
        <v>2</v>
      </c>
      <c r="J59" s="69">
        <v>2</v>
      </c>
      <c r="K59" s="69">
        <v>2</v>
      </c>
      <c r="L59" s="69">
        <v>2</v>
      </c>
      <c r="M59" s="69">
        <v>2</v>
      </c>
      <c r="N59" s="69">
        <v>2</v>
      </c>
      <c r="O59" s="69">
        <v>2</v>
      </c>
      <c r="P59" s="69">
        <v>2</v>
      </c>
      <c r="Q59" s="69">
        <v>2</v>
      </c>
      <c r="R59" s="69">
        <v>2</v>
      </c>
      <c r="S59" s="69">
        <v>2</v>
      </c>
      <c r="T59" s="69">
        <v>2</v>
      </c>
      <c r="U59" s="69">
        <v>0</v>
      </c>
      <c r="V59" s="58">
        <f t="shared" si="43"/>
        <v>32</v>
      </c>
      <c r="W59" s="58"/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84">
        <v>0</v>
      </c>
      <c r="AD59" s="84">
        <v>0</v>
      </c>
      <c r="AE59" s="84">
        <v>0</v>
      </c>
      <c r="AF59" s="84">
        <v>0</v>
      </c>
      <c r="AG59" s="84">
        <v>0</v>
      </c>
      <c r="AH59" s="84"/>
      <c r="AI59" s="84"/>
      <c r="AJ59" s="84"/>
      <c r="AK59" s="84"/>
      <c r="AL59" s="84"/>
      <c r="AM59" s="84"/>
      <c r="AN59" s="84"/>
      <c r="AO59" s="84"/>
      <c r="AP59" s="114"/>
      <c r="AQ59" s="113"/>
      <c r="AR59" s="113"/>
      <c r="AS59" s="113"/>
      <c r="AT59" s="113"/>
      <c r="AU59" s="161">
        <v>0</v>
      </c>
      <c r="AV59" s="141">
        <f t="shared" si="44"/>
        <v>0</v>
      </c>
      <c r="AW59" s="117"/>
      <c r="AX59" s="117"/>
      <c r="AY59" s="117"/>
      <c r="AZ59" s="117"/>
      <c r="BA59" s="117"/>
      <c r="BB59" s="117"/>
      <c r="BC59" s="117"/>
      <c r="BD59" s="117"/>
      <c r="BE59" s="142"/>
      <c r="BF59" s="57">
        <v>0</v>
      </c>
    </row>
    <row r="60" spans="1:60" ht="15.75" thickBot="1">
      <c r="A60" s="276"/>
      <c r="B60" s="227"/>
      <c r="C60" s="227"/>
      <c r="D60" s="34" t="s">
        <v>18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58">
        <f t="shared" si="43"/>
        <v>0</v>
      </c>
      <c r="W60" s="58"/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84">
        <v>0</v>
      </c>
      <c r="AD60" s="84">
        <v>0</v>
      </c>
      <c r="AE60" s="84">
        <v>0</v>
      </c>
      <c r="AF60" s="84">
        <v>0</v>
      </c>
      <c r="AG60" s="84">
        <v>0</v>
      </c>
      <c r="AH60" s="84"/>
      <c r="AI60" s="84"/>
      <c r="AJ60" s="84"/>
      <c r="AK60" s="84"/>
      <c r="AL60" s="84"/>
      <c r="AM60" s="84"/>
      <c r="AN60" s="84"/>
      <c r="AO60" s="84"/>
      <c r="AP60" s="114"/>
      <c r="AQ60" s="113"/>
      <c r="AR60" s="113"/>
      <c r="AS60" s="113"/>
      <c r="AT60" s="113"/>
      <c r="AU60" s="161">
        <v>0</v>
      </c>
      <c r="AV60" s="141">
        <f t="shared" si="44"/>
        <v>0</v>
      </c>
      <c r="AW60" s="117"/>
      <c r="AX60" s="117"/>
      <c r="AY60" s="117"/>
      <c r="AZ60" s="117"/>
      <c r="BA60" s="117"/>
      <c r="BB60" s="117"/>
      <c r="BC60" s="117"/>
      <c r="BD60" s="117"/>
      <c r="BE60" s="142"/>
      <c r="BF60" s="57">
        <v>0</v>
      </c>
    </row>
    <row r="61" spans="1:60" ht="15.75" thickBot="1">
      <c r="A61" s="276"/>
      <c r="B61" s="211" t="s">
        <v>210</v>
      </c>
      <c r="C61" s="259" t="s">
        <v>149</v>
      </c>
      <c r="D61" s="34" t="s">
        <v>17</v>
      </c>
      <c r="E61" s="69">
        <v>2</v>
      </c>
      <c r="F61" s="69">
        <v>4</v>
      </c>
      <c r="G61" s="69">
        <v>2</v>
      </c>
      <c r="H61" s="69">
        <v>2</v>
      </c>
      <c r="I61" s="69">
        <v>2</v>
      </c>
      <c r="J61" s="69">
        <v>2</v>
      </c>
      <c r="K61" s="69">
        <v>4</v>
      </c>
      <c r="L61" s="69">
        <v>2</v>
      </c>
      <c r="M61" s="69">
        <v>4</v>
      </c>
      <c r="N61" s="69">
        <v>2</v>
      </c>
      <c r="O61" s="69">
        <v>4</v>
      </c>
      <c r="P61" s="69">
        <v>2</v>
      </c>
      <c r="Q61" s="69">
        <v>4</v>
      </c>
      <c r="R61" s="69">
        <v>2</v>
      </c>
      <c r="S61" s="69">
        <v>4</v>
      </c>
      <c r="T61" s="69">
        <v>2</v>
      </c>
      <c r="U61" s="69">
        <v>0</v>
      </c>
      <c r="V61" s="58">
        <f t="shared" si="43"/>
        <v>44</v>
      </c>
      <c r="W61" s="58"/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84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/>
      <c r="AJ61" s="84"/>
      <c r="AK61" s="84"/>
      <c r="AL61" s="84"/>
      <c r="AM61" s="84"/>
      <c r="AN61" s="84"/>
      <c r="AO61" s="84"/>
      <c r="AP61" s="114"/>
      <c r="AQ61" s="113"/>
      <c r="AR61" s="113"/>
      <c r="AS61" s="113"/>
      <c r="AT61" s="113"/>
      <c r="AU61" s="161">
        <v>0</v>
      </c>
      <c r="AV61" s="141">
        <f t="shared" si="44"/>
        <v>0</v>
      </c>
      <c r="AW61" s="117"/>
      <c r="AX61" s="117"/>
      <c r="AY61" s="117"/>
      <c r="AZ61" s="117"/>
      <c r="BA61" s="117"/>
      <c r="BB61" s="117"/>
      <c r="BC61" s="117"/>
      <c r="BD61" s="117"/>
      <c r="BE61" s="142"/>
      <c r="BF61" s="57">
        <v>0</v>
      </c>
    </row>
    <row r="62" spans="1:60" ht="15.75" thickBot="1">
      <c r="A62" s="276"/>
      <c r="B62" s="227"/>
      <c r="C62" s="227"/>
      <c r="D62" s="34" t="s">
        <v>18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58">
        <f t="shared" si="43"/>
        <v>0</v>
      </c>
      <c r="W62" s="58"/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84">
        <v>0</v>
      </c>
      <c r="AD62" s="84">
        <v>0</v>
      </c>
      <c r="AE62" s="84">
        <v>0</v>
      </c>
      <c r="AF62" s="84">
        <v>0</v>
      </c>
      <c r="AG62" s="84">
        <v>0</v>
      </c>
      <c r="AH62" s="84"/>
      <c r="AI62" s="84"/>
      <c r="AJ62" s="84"/>
      <c r="AK62" s="84"/>
      <c r="AL62" s="84"/>
      <c r="AM62" s="84"/>
      <c r="AN62" s="84"/>
      <c r="AO62" s="84"/>
      <c r="AP62" s="114"/>
      <c r="AQ62" s="113"/>
      <c r="AR62" s="113"/>
      <c r="AS62" s="113"/>
      <c r="AT62" s="113"/>
      <c r="AU62" s="161">
        <v>0</v>
      </c>
      <c r="AV62" s="141">
        <f t="shared" si="44"/>
        <v>0</v>
      </c>
      <c r="AW62" s="117"/>
      <c r="AX62" s="117"/>
      <c r="AY62" s="117"/>
      <c r="AZ62" s="117"/>
      <c r="BA62" s="117"/>
      <c r="BB62" s="117"/>
      <c r="BC62" s="117"/>
      <c r="BD62" s="117"/>
      <c r="BE62" s="142"/>
      <c r="BF62" s="57">
        <v>0</v>
      </c>
    </row>
    <row r="63" spans="1:60" ht="15.75" thickBot="1">
      <c r="A63" s="276"/>
      <c r="B63" s="211" t="s">
        <v>212</v>
      </c>
      <c r="C63" s="259" t="s">
        <v>211</v>
      </c>
      <c r="D63" s="34" t="s">
        <v>17</v>
      </c>
      <c r="E63" s="69">
        <v>2</v>
      </c>
      <c r="F63" s="69">
        <v>2</v>
      </c>
      <c r="G63" s="69">
        <v>2</v>
      </c>
      <c r="H63" s="69">
        <v>2</v>
      </c>
      <c r="I63" s="69">
        <v>2</v>
      </c>
      <c r="J63" s="69">
        <v>2</v>
      </c>
      <c r="K63" s="69">
        <v>2</v>
      </c>
      <c r="L63" s="69">
        <v>2</v>
      </c>
      <c r="M63" s="69">
        <v>2</v>
      </c>
      <c r="N63" s="69">
        <v>2</v>
      </c>
      <c r="O63" s="69">
        <v>2</v>
      </c>
      <c r="P63" s="69">
        <v>2</v>
      </c>
      <c r="Q63" s="69">
        <v>2</v>
      </c>
      <c r="R63" s="69">
        <v>2</v>
      </c>
      <c r="S63" s="69">
        <v>2</v>
      </c>
      <c r="T63" s="69">
        <v>2</v>
      </c>
      <c r="U63" s="69">
        <v>0</v>
      </c>
      <c r="V63" s="58">
        <f t="shared" si="43"/>
        <v>32</v>
      </c>
      <c r="W63" s="58"/>
      <c r="X63" s="74">
        <v>2</v>
      </c>
      <c r="Y63" s="74">
        <v>0</v>
      </c>
      <c r="Z63" s="74">
        <v>0</v>
      </c>
      <c r="AA63" s="74">
        <v>0</v>
      </c>
      <c r="AB63" s="74">
        <v>0</v>
      </c>
      <c r="AC63" s="84">
        <v>0</v>
      </c>
      <c r="AD63" s="84">
        <v>0</v>
      </c>
      <c r="AE63" s="84">
        <v>0</v>
      </c>
      <c r="AF63" s="84">
        <v>0</v>
      </c>
      <c r="AG63" s="84">
        <v>0</v>
      </c>
      <c r="AH63" s="84"/>
      <c r="AI63" s="84"/>
      <c r="AJ63" s="84"/>
      <c r="AK63" s="84"/>
      <c r="AL63" s="84"/>
      <c r="AM63" s="84"/>
      <c r="AN63" s="84"/>
      <c r="AO63" s="84"/>
      <c r="AP63" s="114"/>
      <c r="AQ63" s="113"/>
      <c r="AR63" s="113"/>
      <c r="AS63" s="113"/>
      <c r="AT63" s="113"/>
      <c r="AU63" s="161">
        <v>0</v>
      </c>
      <c r="AV63" s="141">
        <f t="shared" si="44"/>
        <v>2</v>
      </c>
      <c r="AW63" s="117"/>
      <c r="AX63" s="117"/>
      <c r="AY63" s="117"/>
      <c r="AZ63" s="117"/>
      <c r="BA63" s="117"/>
      <c r="BB63" s="117"/>
      <c r="BC63" s="117"/>
      <c r="BD63" s="117"/>
      <c r="BE63" s="142"/>
      <c r="BF63" s="57">
        <v>0</v>
      </c>
    </row>
    <row r="64" spans="1:60" ht="15.75" thickBot="1">
      <c r="A64" s="276"/>
      <c r="B64" s="227"/>
      <c r="C64" s="227"/>
      <c r="D64" s="34" t="s">
        <v>18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58">
        <f t="shared" si="43"/>
        <v>0</v>
      </c>
      <c r="W64" s="58"/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84">
        <v>0</v>
      </c>
      <c r="AD64" s="84">
        <v>0</v>
      </c>
      <c r="AE64" s="84">
        <v>0</v>
      </c>
      <c r="AF64" s="84">
        <v>0</v>
      </c>
      <c r="AG64" s="84">
        <v>0</v>
      </c>
      <c r="AH64" s="84"/>
      <c r="AI64" s="84"/>
      <c r="AJ64" s="84"/>
      <c r="AK64" s="84"/>
      <c r="AL64" s="84"/>
      <c r="AM64" s="84"/>
      <c r="AN64" s="84"/>
      <c r="AO64" s="84"/>
      <c r="AP64" s="114"/>
      <c r="AQ64" s="113"/>
      <c r="AR64" s="113"/>
      <c r="AS64" s="113"/>
      <c r="AT64" s="113"/>
      <c r="AU64" s="161">
        <v>0</v>
      </c>
      <c r="AV64" s="141">
        <f t="shared" si="44"/>
        <v>0</v>
      </c>
      <c r="AW64" s="117"/>
      <c r="AX64" s="117"/>
      <c r="AY64" s="117"/>
      <c r="AZ64" s="117"/>
      <c r="BA64" s="117"/>
      <c r="BB64" s="117"/>
      <c r="BC64" s="117"/>
      <c r="BD64" s="117"/>
      <c r="BE64" s="142"/>
      <c r="BF64" s="57">
        <v>0</v>
      </c>
    </row>
    <row r="65" spans="1:60" ht="18.75" customHeight="1" thickBot="1">
      <c r="A65" s="276"/>
      <c r="B65" s="211" t="s">
        <v>213</v>
      </c>
      <c r="C65" s="259" t="s">
        <v>150</v>
      </c>
      <c r="D65" s="34" t="s">
        <v>17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58">
        <f t="shared" si="43"/>
        <v>0</v>
      </c>
      <c r="W65" s="58"/>
      <c r="X65" s="74">
        <v>8</v>
      </c>
      <c r="Y65" s="74">
        <v>8</v>
      </c>
      <c r="Z65" s="74">
        <v>8</v>
      </c>
      <c r="AA65" s="74">
        <v>8</v>
      </c>
      <c r="AB65" s="74">
        <v>6</v>
      </c>
      <c r="AC65" s="84">
        <v>0</v>
      </c>
      <c r="AD65" s="84">
        <v>0</v>
      </c>
      <c r="AE65" s="84">
        <v>0</v>
      </c>
      <c r="AF65" s="84">
        <v>0</v>
      </c>
      <c r="AG65" s="84">
        <v>0</v>
      </c>
      <c r="AH65" s="84"/>
      <c r="AI65" s="84"/>
      <c r="AJ65" s="84"/>
      <c r="AK65" s="84"/>
      <c r="AL65" s="84"/>
      <c r="AM65" s="84"/>
      <c r="AN65" s="84"/>
      <c r="AO65" s="84"/>
      <c r="AP65" s="114"/>
      <c r="AQ65" s="113"/>
      <c r="AR65" s="113"/>
      <c r="AS65" s="113"/>
      <c r="AT65" s="113"/>
      <c r="AU65" s="161">
        <v>0</v>
      </c>
      <c r="AV65" s="141">
        <f>SUM(Y65:AH65)+X65+AI65+AJ65+AK65+AL65+AM65+AN65+AO65</f>
        <v>38</v>
      </c>
      <c r="AW65" s="141"/>
      <c r="AX65" s="117"/>
      <c r="AY65" s="117"/>
      <c r="AZ65" s="117"/>
      <c r="BA65" s="117"/>
      <c r="BB65" s="117"/>
      <c r="BC65" s="117"/>
      <c r="BD65" s="117"/>
      <c r="BE65" s="142"/>
      <c r="BF65" s="57">
        <v>0</v>
      </c>
    </row>
    <row r="66" spans="1:60" ht="20.25" customHeight="1" thickBot="1">
      <c r="A66" s="276"/>
      <c r="B66" s="227"/>
      <c r="C66" s="227"/>
      <c r="D66" s="34" t="s">
        <v>18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>
        <v>0</v>
      </c>
      <c r="V66" s="58">
        <f t="shared" si="43"/>
        <v>0</v>
      </c>
      <c r="W66" s="58"/>
      <c r="X66" s="74">
        <v>0</v>
      </c>
      <c r="Y66" s="74">
        <v>0</v>
      </c>
      <c r="Z66" s="74">
        <v>2</v>
      </c>
      <c r="AA66" s="74">
        <v>2</v>
      </c>
      <c r="AB66" s="74">
        <v>0</v>
      </c>
      <c r="AC66" s="84">
        <v>0</v>
      </c>
      <c r="AD66" s="84">
        <v>0</v>
      </c>
      <c r="AE66" s="84">
        <v>0</v>
      </c>
      <c r="AF66" s="84">
        <v>0</v>
      </c>
      <c r="AG66" s="84">
        <v>0</v>
      </c>
      <c r="AH66" s="84"/>
      <c r="AI66" s="84"/>
      <c r="AJ66" s="84"/>
      <c r="AK66" s="84"/>
      <c r="AL66" s="84"/>
      <c r="AM66" s="84"/>
      <c r="AN66" s="84"/>
      <c r="AO66" s="84"/>
      <c r="AP66" s="114"/>
      <c r="AQ66" s="113"/>
      <c r="AR66" s="113"/>
      <c r="AS66" s="113"/>
      <c r="AT66" s="113"/>
      <c r="AU66" s="161">
        <v>0</v>
      </c>
      <c r="AV66" s="141">
        <f t="shared" si="44"/>
        <v>4</v>
      </c>
      <c r="AW66" s="117"/>
      <c r="AX66" s="117"/>
      <c r="AY66" s="117"/>
      <c r="AZ66" s="117"/>
      <c r="BA66" s="117"/>
      <c r="BB66" s="117"/>
      <c r="BC66" s="117"/>
      <c r="BD66" s="117"/>
      <c r="BE66" s="142"/>
      <c r="BF66" s="57">
        <v>0</v>
      </c>
    </row>
    <row r="67" spans="1:60" ht="15.75" thickBot="1">
      <c r="A67" s="276"/>
      <c r="B67" s="126" t="s">
        <v>120</v>
      </c>
      <c r="C67" s="126"/>
      <c r="D67" s="82" t="s">
        <v>17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>
        <v>0</v>
      </c>
      <c r="P67" s="83">
        <v>0</v>
      </c>
      <c r="Q67" s="83">
        <v>0</v>
      </c>
      <c r="R67" s="83"/>
      <c r="S67" s="83"/>
      <c r="T67" s="83"/>
      <c r="U67" s="83"/>
      <c r="V67" s="58">
        <f>SUM(L67:U67)</f>
        <v>0</v>
      </c>
      <c r="W67" s="58"/>
      <c r="X67" s="84"/>
      <c r="Y67" s="84"/>
      <c r="Z67" s="84"/>
      <c r="AA67" s="84"/>
      <c r="AB67" s="84"/>
      <c r="AC67" s="84">
        <v>36</v>
      </c>
      <c r="AD67" s="84">
        <v>36</v>
      </c>
      <c r="AE67" s="84">
        <v>6</v>
      </c>
      <c r="AF67" s="84"/>
      <c r="AG67" s="84"/>
      <c r="AH67" s="84">
        <v>0</v>
      </c>
      <c r="AI67" s="84"/>
      <c r="AJ67" s="84"/>
      <c r="AK67" s="84"/>
      <c r="AL67" s="84"/>
      <c r="AM67" s="84"/>
      <c r="AN67" s="84"/>
      <c r="AO67" s="84"/>
      <c r="AP67" s="114"/>
      <c r="AQ67" s="113"/>
      <c r="AR67" s="113"/>
      <c r="AS67" s="113"/>
      <c r="AT67" s="113"/>
      <c r="AU67" s="161">
        <v>0</v>
      </c>
      <c r="AV67" s="141">
        <f t="shared" si="44"/>
        <v>78</v>
      </c>
      <c r="AW67" s="117"/>
      <c r="AX67" s="117"/>
      <c r="AY67" s="117"/>
      <c r="AZ67" s="117"/>
      <c r="BA67" s="117"/>
      <c r="BB67" s="117"/>
      <c r="BC67" s="117"/>
      <c r="BD67" s="117"/>
      <c r="BE67" s="142"/>
      <c r="BF67" s="57">
        <v>0</v>
      </c>
      <c r="BH67" s="141"/>
    </row>
    <row r="68" spans="1:60" ht="25.5" thickBot="1">
      <c r="A68" s="276"/>
      <c r="B68" s="81" t="s">
        <v>151</v>
      </c>
      <c r="C68" s="126" t="s">
        <v>124</v>
      </c>
      <c r="D68" s="82" t="s">
        <v>17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58"/>
      <c r="W68" s="58"/>
      <c r="X68" s="84"/>
      <c r="Y68" s="84"/>
      <c r="Z68" s="84"/>
      <c r="AA68" s="84"/>
      <c r="AB68" s="84"/>
      <c r="AC68" s="84"/>
      <c r="AD68" s="84"/>
      <c r="AE68" s="84">
        <v>30</v>
      </c>
      <c r="AF68" s="84">
        <v>36</v>
      </c>
      <c r="AG68" s="84">
        <v>36</v>
      </c>
      <c r="AH68" s="84"/>
      <c r="AI68" s="84">
        <v>0</v>
      </c>
      <c r="AJ68" s="84">
        <v>0</v>
      </c>
      <c r="AK68" s="84"/>
      <c r="AL68" s="84"/>
      <c r="AM68" s="84"/>
      <c r="AN68" s="84"/>
      <c r="AO68" s="84"/>
      <c r="AP68" s="114"/>
      <c r="AQ68" s="113"/>
      <c r="AR68" s="113"/>
      <c r="AS68" s="113"/>
      <c r="AT68" s="113"/>
      <c r="AU68" s="161">
        <v>0</v>
      </c>
      <c r="AV68" s="141">
        <f t="shared" si="44"/>
        <v>102</v>
      </c>
      <c r="AW68" s="117"/>
      <c r="AX68" s="117"/>
      <c r="AY68" s="117"/>
      <c r="AZ68" s="117"/>
      <c r="BA68" s="117"/>
      <c r="BB68" s="117"/>
      <c r="BC68" s="117"/>
      <c r="BD68" s="117"/>
      <c r="BE68" s="142"/>
      <c r="BF68" s="57">
        <v>0</v>
      </c>
    </row>
    <row r="69" spans="1:60" ht="15.75" thickBot="1">
      <c r="A69" s="276"/>
      <c r="B69" s="149"/>
      <c r="C69" s="150" t="s">
        <v>207</v>
      </c>
      <c r="D69" s="151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86"/>
      <c r="W69" s="86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>
        <v>18</v>
      </c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>
        <v>0</v>
      </c>
      <c r="AV69" s="141">
        <f t="shared" si="44"/>
        <v>18</v>
      </c>
      <c r="AW69" s="117"/>
      <c r="AX69" s="117"/>
      <c r="AY69" s="117"/>
      <c r="AZ69" s="117"/>
      <c r="BA69" s="117"/>
      <c r="BB69" s="117"/>
      <c r="BC69" s="117"/>
      <c r="BD69" s="117"/>
      <c r="BE69" s="142"/>
      <c r="BF69" s="57">
        <v>0</v>
      </c>
    </row>
    <row r="70" spans="1:60" ht="15.75" customHeight="1" thickBot="1">
      <c r="A70" s="276"/>
      <c r="B70" s="211" t="s">
        <v>215</v>
      </c>
      <c r="C70" s="270" t="s">
        <v>214</v>
      </c>
      <c r="D70" s="34" t="s">
        <v>17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58">
        <f t="shared" ref="V70:V76" si="45">SUM(E70:U70)</f>
        <v>0</v>
      </c>
      <c r="W70" s="58"/>
      <c r="X70" s="73">
        <f>X72+X74+X75+X76</f>
        <v>26</v>
      </c>
      <c r="Y70" s="73">
        <f t="shared" ref="Y70:AU70" si="46">Y72+Y74+Y75+Y76</f>
        <v>26</v>
      </c>
      <c r="Z70" s="73">
        <f t="shared" si="46"/>
        <v>24</v>
      </c>
      <c r="AA70" s="73">
        <f t="shared" si="46"/>
        <v>24</v>
      </c>
      <c r="AB70" s="73">
        <f t="shared" si="46"/>
        <v>28</v>
      </c>
      <c r="AC70" s="73">
        <f t="shared" si="46"/>
        <v>0</v>
      </c>
      <c r="AD70" s="73">
        <f t="shared" si="46"/>
        <v>0</v>
      </c>
      <c r="AE70" s="73">
        <f t="shared" si="46"/>
        <v>0</v>
      </c>
      <c r="AF70" s="73">
        <f t="shared" si="46"/>
        <v>0</v>
      </c>
      <c r="AG70" s="73">
        <f t="shared" si="46"/>
        <v>0</v>
      </c>
      <c r="AH70" s="73">
        <f t="shared" si="46"/>
        <v>18</v>
      </c>
      <c r="AI70" s="73">
        <f t="shared" si="46"/>
        <v>36</v>
      </c>
      <c r="AJ70" s="73">
        <f t="shared" si="46"/>
        <v>36</v>
      </c>
      <c r="AK70" s="73">
        <f t="shared" si="46"/>
        <v>36</v>
      </c>
      <c r="AL70" s="73">
        <f t="shared" si="46"/>
        <v>0</v>
      </c>
      <c r="AM70" s="73">
        <f t="shared" si="46"/>
        <v>0</v>
      </c>
      <c r="AN70" s="73">
        <f t="shared" si="46"/>
        <v>0</v>
      </c>
      <c r="AO70" s="73">
        <f t="shared" si="46"/>
        <v>0</v>
      </c>
      <c r="AP70" s="73">
        <f t="shared" si="46"/>
        <v>0</v>
      </c>
      <c r="AQ70" s="73">
        <f t="shared" si="46"/>
        <v>0</v>
      </c>
      <c r="AR70" s="73">
        <f t="shared" si="46"/>
        <v>0</v>
      </c>
      <c r="AS70" s="73">
        <f t="shared" si="46"/>
        <v>0</v>
      </c>
      <c r="AT70" s="73">
        <f t="shared" si="46"/>
        <v>0</v>
      </c>
      <c r="AU70" s="73">
        <f t="shared" si="46"/>
        <v>0</v>
      </c>
      <c r="AV70" s="141">
        <f>SUM(Y70:AH70)+X70+AI70+AJ70+AK70+AL70+AM70+AN70+AO70+AP70+AQ70+AR70+AS70+AT70+AU70</f>
        <v>254</v>
      </c>
      <c r="AW70" s="117"/>
      <c r="AX70" s="117"/>
      <c r="AY70" s="117"/>
      <c r="AZ70" s="117"/>
      <c r="BA70" s="117"/>
      <c r="BB70" s="117"/>
      <c r="BC70" s="117"/>
      <c r="BD70" s="117"/>
      <c r="BE70" s="142"/>
      <c r="BF70" s="57">
        <v>0</v>
      </c>
    </row>
    <row r="71" spans="1:60" ht="15.75" thickBot="1">
      <c r="A71" s="276"/>
      <c r="B71" s="227"/>
      <c r="C71" s="227"/>
      <c r="D71" s="34" t="s">
        <v>18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58">
        <f t="shared" si="45"/>
        <v>0</v>
      </c>
      <c r="W71" s="58"/>
      <c r="X71" s="73">
        <f>X73</f>
        <v>2</v>
      </c>
      <c r="Y71" s="73">
        <f t="shared" ref="Y71:AU71" si="47">Y73</f>
        <v>2</v>
      </c>
      <c r="Z71" s="73">
        <f t="shared" si="47"/>
        <v>2</v>
      </c>
      <c r="AA71" s="73">
        <f t="shared" si="47"/>
        <v>2</v>
      </c>
      <c r="AB71" s="73">
        <f t="shared" si="47"/>
        <v>2</v>
      </c>
      <c r="AC71" s="73">
        <f t="shared" si="47"/>
        <v>0</v>
      </c>
      <c r="AD71" s="73">
        <f t="shared" si="47"/>
        <v>0</v>
      </c>
      <c r="AE71" s="73">
        <f t="shared" si="47"/>
        <v>0</v>
      </c>
      <c r="AF71" s="73">
        <f t="shared" si="47"/>
        <v>0</v>
      </c>
      <c r="AG71" s="73">
        <f t="shared" si="47"/>
        <v>0</v>
      </c>
      <c r="AH71" s="73">
        <f t="shared" si="47"/>
        <v>0</v>
      </c>
      <c r="AI71" s="73">
        <f t="shared" si="47"/>
        <v>0</v>
      </c>
      <c r="AJ71" s="73">
        <f t="shared" si="47"/>
        <v>0</v>
      </c>
      <c r="AK71" s="73">
        <f t="shared" si="47"/>
        <v>0</v>
      </c>
      <c r="AL71" s="73">
        <f t="shared" si="47"/>
        <v>0</v>
      </c>
      <c r="AM71" s="73">
        <f t="shared" si="47"/>
        <v>0</v>
      </c>
      <c r="AN71" s="73">
        <f t="shared" si="47"/>
        <v>0</v>
      </c>
      <c r="AO71" s="73">
        <f t="shared" si="47"/>
        <v>0</v>
      </c>
      <c r="AP71" s="73">
        <f t="shared" si="47"/>
        <v>0</v>
      </c>
      <c r="AQ71" s="73">
        <f t="shared" si="47"/>
        <v>0</v>
      </c>
      <c r="AR71" s="73">
        <f t="shared" si="47"/>
        <v>0</v>
      </c>
      <c r="AS71" s="73">
        <f t="shared" si="47"/>
        <v>0</v>
      </c>
      <c r="AT71" s="73">
        <f t="shared" si="47"/>
        <v>0</v>
      </c>
      <c r="AU71" s="73">
        <f t="shared" si="47"/>
        <v>0</v>
      </c>
      <c r="AV71" s="141">
        <f>SUM(Y71:AH71)+X71+AI71+AJ71+AK71+AL71+AM71+AN71+AO71+AP71+AQ71+AR71+AS71+AT71+AU71</f>
        <v>10</v>
      </c>
      <c r="AW71" s="117"/>
      <c r="AX71" s="117"/>
      <c r="AY71" s="117"/>
      <c r="AZ71" s="117"/>
      <c r="BA71" s="117"/>
      <c r="BB71" s="117"/>
      <c r="BC71" s="117"/>
      <c r="BD71" s="117"/>
      <c r="BE71" s="142"/>
      <c r="BF71" s="57">
        <v>0</v>
      </c>
    </row>
    <row r="72" spans="1:60" ht="15.75" thickBot="1">
      <c r="A72" s="276"/>
      <c r="B72" s="211" t="s">
        <v>216</v>
      </c>
      <c r="C72" s="259" t="s">
        <v>143</v>
      </c>
      <c r="D72" s="34" t="s">
        <v>17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58">
        <f t="shared" si="45"/>
        <v>0</v>
      </c>
      <c r="W72" s="58"/>
      <c r="X72" s="74">
        <v>26</v>
      </c>
      <c r="Y72" s="74">
        <v>26</v>
      </c>
      <c r="Z72" s="74">
        <v>24</v>
      </c>
      <c r="AA72" s="74">
        <v>24</v>
      </c>
      <c r="AB72" s="74">
        <v>28</v>
      </c>
      <c r="AC72" s="84">
        <v>0</v>
      </c>
      <c r="AD72" s="84">
        <v>0</v>
      </c>
      <c r="AE72" s="84">
        <v>0</v>
      </c>
      <c r="AF72" s="84">
        <v>0</v>
      </c>
      <c r="AG72" s="84">
        <v>0</v>
      </c>
      <c r="AH72" s="84"/>
      <c r="AI72" s="84"/>
      <c r="AJ72" s="84"/>
      <c r="AK72" s="84"/>
      <c r="AL72" s="84"/>
      <c r="AM72" s="84"/>
      <c r="AN72" s="84"/>
      <c r="AO72" s="84"/>
      <c r="AP72" s="114"/>
      <c r="AQ72" s="113"/>
      <c r="AR72" s="113"/>
      <c r="AS72" s="113"/>
      <c r="AT72" s="113"/>
      <c r="AU72" s="161">
        <v>0</v>
      </c>
      <c r="AV72" s="141">
        <f>SUM(Y72:AH72)+AI72+AJ72+AK72+AL72+AM72+AN72+AO72+AP72+AQ72+AR72+AS72+AT72+AU72+X72</f>
        <v>128</v>
      </c>
      <c r="AW72" s="117"/>
      <c r="AX72" s="117"/>
      <c r="AY72" s="117"/>
      <c r="AZ72" s="117"/>
      <c r="BA72" s="117"/>
      <c r="BB72" s="117"/>
      <c r="BC72" s="117"/>
      <c r="BD72" s="117"/>
      <c r="BE72" s="142"/>
      <c r="BF72" s="57">
        <v>0</v>
      </c>
    </row>
    <row r="73" spans="1:60" ht="15.75" thickBot="1">
      <c r="A73" s="276"/>
      <c r="B73" s="227"/>
      <c r="C73" s="227"/>
      <c r="D73" s="34" t="s">
        <v>18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58">
        <f t="shared" si="45"/>
        <v>0</v>
      </c>
      <c r="W73" s="58"/>
      <c r="X73" s="74">
        <v>2</v>
      </c>
      <c r="Y73" s="74">
        <v>2</v>
      </c>
      <c r="Z73" s="74">
        <v>2</v>
      </c>
      <c r="AA73" s="74">
        <v>2</v>
      </c>
      <c r="AB73" s="74">
        <v>2</v>
      </c>
      <c r="AC73" s="84">
        <v>0</v>
      </c>
      <c r="AD73" s="84">
        <v>0</v>
      </c>
      <c r="AE73" s="84">
        <v>0</v>
      </c>
      <c r="AF73" s="84">
        <v>0</v>
      </c>
      <c r="AG73" s="84">
        <v>0</v>
      </c>
      <c r="AH73" s="84"/>
      <c r="AI73" s="84"/>
      <c r="AJ73" s="84"/>
      <c r="AK73" s="84"/>
      <c r="AL73" s="84"/>
      <c r="AM73" s="84"/>
      <c r="AN73" s="84"/>
      <c r="AO73" s="84"/>
      <c r="AP73" s="114"/>
      <c r="AQ73" s="113"/>
      <c r="AR73" s="113"/>
      <c r="AS73" s="113"/>
      <c r="AT73" s="113"/>
      <c r="AU73" s="161">
        <v>0</v>
      </c>
      <c r="AV73" s="141">
        <f t="shared" ref="AV73:AV75" si="48">SUM(Y73:AH73)+AI73+AJ73+AK73+AL73+AM73+AN73+AO73+AP73+AQ73+AR73+AS73+AT73+AU73+X73</f>
        <v>10</v>
      </c>
      <c r="AW73" s="117"/>
      <c r="AX73" s="117"/>
      <c r="AY73" s="117"/>
      <c r="AZ73" s="117"/>
      <c r="BA73" s="117"/>
      <c r="BB73" s="117"/>
      <c r="BC73" s="117"/>
      <c r="BD73" s="117"/>
      <c r="BE73" s="142"/>
      <c r="BF73" s="57">
        <v>0</v>
      </c>
    </row>
    <row r="74" spans="1:60" ht="15.75" thickBot="1">
      <c r="A74" s="276"/>
      <c r="B74" s="144" t="s">
        <v>217</v>
      </c>
      <c r="C74" s="135" t="s">
        <v>196</v>
      </c>
      <c r="D74" s="82" t="s">
        <v>17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145">
        <f t="shared" si="45"/>
        <v>0</v>
      </c>
      <c r="W74" s="145"/>
      <c r="X74" s="84">
        <v>0</v>
      </c>
      <c r="Y74" s="84">
        <v>0</v>
      </c>
      <c r="Z74" s="84">
        <v>0</v>
      </c>
      <c r="AA74" s="84">
        <v>0</v>
      </c>
      <c r="AB74" s="84">
        <v>0</v>
      </c>
      <c r="AC74" s="84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18</v>
      </c>
      <c r="AI74" s="84">
        <v>36</v>
      </c>
      <c r="AJ74" s="84"/>
      <c r="AK74" s="84"/>
      <c r="AL74" s="84"/>
      <c r="AM74" s="84"/>
      <c r="AN74" s="84"/>
      <c r="AO74" s="84"/>
      <c r="AP74" s="114"/>
      <c r="AQ74" s="113"/>
      <c r="AR74" s="113"/>
      <c r="AS74" s="113"/>
      <c r="AT74" s="113"/>
      <c r="AU74" s="161">
        <v>0</v>
      </c>
      <c r="AV74" s="141">
        <f t="shared" si="48"/>
        <v>54</v>
      </c>
      <c r="AW74" s="117"/>
      <c r="AX74" s="117"/>
      <c r="AY74" s="117"/>
      <c r="AZ74" s="117"/>
      <c r="BA74" s="117"/>
      <c r="BB74" s="117"/>
      <c r="BC74" s="117"/>
      <c r="BD74" s="117"/>
      <c r="BE74" s="142"/>
      <c r="BF74" s="57">
        <v>0</v>
      </c>
    </row>
    <row r="75" spans="1:60" ht="27" thickBot="1">
      <c r="A75" s="276"/>
      <c r="B75" s="154" t="s">
        <v>218</v>
      </c>
      <c r="C75" s="154" t="s">
        <v>219</v>
      </c>
      <c r="D75" s="82" t="s">
        <v>17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3">
        <v>0</v>
      </c>
      <c r="S75" s="83">
        <v>0</v>
      </c>
      <c r="T75" s="83">
        <v>0</v>
      </c>
      <c r="U75" s="83">
        <v>0</v>
      </c>
      <c r="V75" s="145">
        <f t="shared" si="45"/>
        <v>0</v>
      </c>
      <c r="W75" s="145"/>
      <c r="X75" s="84">
        <v>0</v>
      </c>
      <c r="Y75" s="84">
        <v>0</v>
      </c>
      <c r="Z75" s="84">
        <v>0</v>
      </c>
      <c r="AA75" s="84">
        <v>0</v>
      </c>
      <c r="AB75" s="84">
        <v>0</v>
      </c>
      <c r="AC75" s="84">
        <v>0</v>
      </c>
      <c r="AD75" s="84">
        <v>0</v>
      </c>
      <c r="AE75" s="84">
        <v>0</v>
      </c>
      <c r="AF75" s="84">
        <v>0</v>
      </c>
      <c r="AG75" s="84">
        <v>0</v>
      </c>
      <c r="AH75" s="84"/>
      <c r="AI75" s="84"/>
      <c r="AJ75" s="84">
        <v>36</v>
      </c>
      <c r="AK75" s="84">
        <v>18</v>
      </c>
      <c r="AL75" s="84"/>
      <c r="AM75" s="84"/>
      <c r="AN75" s="84"/>
      <c r="AO75" s="84"/>
      <c r="AP75" s="114"/>
      <c r="AQ75" s="113"/>
      <c r="AR75" s="113"/>
      <c r="AS75" s="113"/>
      <c r="AT75" s="113"/>
      <c r="AU75" s="161">
        <v>0</v>
      </c>
      <c r="AV75" s="141">
        <f t="shared" si="48"/>
        <v>54</v>
      </c>
      <c r="AW75" s="117"/>
      <c r="AX75" s="117"/>
      <c r="AY75" s="117"/>
      <c r="AZ75" s="117"/>
      <c r="BA75" s="117"/>
      <c r="BB75" s="117"/>
      <c r="BC75" s="117"/>
      <c r="BD75" s="117"/>
      <c r="BE75" s="142"/>
      <c r="BF75" s="57">
        <v>0</v>
      </c>
    </row>
    <row r="76" spans="1:60" ht="15.75" thickBot="1">
      <c r="A76" s="276"/>
      <c r="B76" s="155"/>
      <c r="C76" s="156" t="s">
        <v>207</v>
      </c>
      <c r="D76" s="148" t="s">
        <v>17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  <c r="U76" s="102">
        <v>0</v>
      </c>
      <c r="V76" s="86">
        <f t="shared" si="45"/>
        <v>0</v>
      </c>
      <c r="W76" s="86"/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v>0</v>
      </c>
      <c r="AD76" s="103">
        <v>0</v>
      </c>
      <c r="AE76" s="103">
        <v>0</v>
      </c>
      <c r="AF76" s="103">
        <v>0</v>
      </c>
      <c r="AG76" s="103">
        <v>0</v>
      </c>
      <c r="AH76" s="103"/>
      <c r="AI76" s="103"/>
      <c r="AJ76" s="103"/>
      <c r="AK76" s="103">
        <v>18</v>
      </c>
      <c r="AL76" s="103"/>
      <c r="AM76" s="103"/>
      <c r="AN76" s="103"/>
      <c r="AO76" s="103"/>
      <c r="AP76" s="103"/>
      <c r="AQ76" s="103"/>
      <c r="AR76" s="103"/>
      <c r="AS76" s="103"/>
      <c r="AT76" s="103"/>
      <c r="AU76" s="103">
        <v>0</v>
      </c>
      <c r="AV76" s="140">
        <f t="shared" ref="AU76:AV80" si="49">SUM(Y76:AJ76)+AK76+AL76+AM76+AN76+AO76+AP76+AQ76+AR76+AS76+AT76+AU76</f>
        <v>18</v>
      </c>
      <c r="AW76" s="117"/>
      <c r="AX76" s="117"/>
      <c r="AY76" s="117"/>
      <c r="AZ76" s="117"/>
      <c r="BA76" s="117"/>
      <c r="BB76" s="117"/>
      <c r="BC76" s="117"/>
      <c r="BD76" s="117"/>
      <c r="BE76" s="142"/>
      <c r="BF76" s="57">
        <v>0</v>
      </c>
    </row>
    <row r="77" spans="1:60" ht="15.75" thickBot="1">
      <c r="A77" s="276"/>
      <c r="B77" s="81" t="s">
        <v>129</v>
      </c>
      <c r="C77" s="126" t="s">
        <v>152</v>
      </c>
      <c r="D77" s="82" t="s">
        <v>17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58">
        <f t="shared" ref="V77" si="50">SUM(E77:K77)</f>
        <v>0</v>
      </c>
      <c r="W77" s="58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>
        <v>0</v>
      </c>
      <c r="AL77" s="84">
        <v>36</v>
      </c>
      <c r="AM77" s="84">
        <v>36</v>
      </c>
      <c r="AN77" s="84">
        <v>36</v>
      </c>
      <c r="AO77" s="84">
        <v>36</v>
      </c>
      <c r="AP77" s="113"/>
      <c r="AQ77" s="113"/>
      <c r="AR77" s="113"/>
      <c r="AS77" s="113"/>
      <c r="AT77" s="113"/>
      <c r="AU77" s="161">
        <v>0</v>
      </c>
      <c r="AV77" s="141">
        <f t="shared" ref="AV77" si="51">SUM(Y77:AJ77)+AK77+AL77+AM77+AN77+AO77+AP77+AQ77+AR77+AS77+AT77+AU77</f>
        <v>144</v>
      </c>
      <c r="AW77" s="117"/>
      <c r="AX77" s="117"/>
      <c r="AY77" s="117"/>
      <c r="AZ77" s="117"/>
      <c r="BA77" s="117"/>
      <c r="BB77" s="117"/>
      <c r="BC77" s="117"/>
      <c r="BD77" s="117"/>
      <c r="BE77" s="142"/>
      <c r="BF77" s="57">
        <v>0</v>
      </c>
    </row>
    <row r="78" spans="1:60" ht="15.75" thickBot="1">
      <c r="A78" s="276"/>
      <c r="B78" s="157"/>
      <c r="C78" s="158" t="s">
        <v>220</v>
      </c>
      <c r="D78" s="159" t="s">
        <v>17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4">
        <v>0</v>
      </c>
      <c r="R78" s="114">
        <v>0</v>
      </c>
      <c r="S78" s="114">
        <v>0</v>
      </c>
      <c r="T78" s="114">
        <v>0</v>
      </c>
      <c r="U78" s="114">
        <v>0</v>
      </c>
      <c r="V78" s="58">
        <f>SUM(E78:U78)</f>
        <v>0</v>
      </c>
      <c r="W78" s="58"/>
      <c r="X78" s="113">
        <v>0</v>
      </c>
      <c r="Y78" s="113">
        <v>0</v>
      </c>
      <c r="Z78" s="113">
        <v>0</v>
      </c>
      <c r="AA78" s="113">
        <v>0</v>
      </c>
      <c r="AB78" s="113">
        <v>0</v>
      </c>
      <c r="AC78" s="113">
        <v>0</v>
      </c>
      <c r="AD78" s="113">
        <v>0</v>
      </c>
      <c r="AE78" s="113">
        <v>0</v>
      </c>
      <c r="AF78" s="113">
        <v>0</v>
      </c>
      <c r="AG78" s="113">
        <v>0</v>
      </c>
      <c r="AH78" s="113"/>
      <c r="AI78" s="113"/>
      <c r="AJ78" s="113"/>
      <c r="AK78" s="113"/>
      <c r="AL78" s="113">
        <v>0</v>
      </c>
      <c r="AM78" s="113">
        <v>0</v>
      </c>
      <c r="AN78" s="113">
        <v>0</v>
      </c>
      <c r="AO78" s="113">
        <v>0</v>
      </c>
      <c r="AP78" s="114">
        <v>36</v>
      </c>
      <c r="AQ78" s="113">
        <v>36</v>
      </c>
      <c r="AR78" s="113">
        <v>36</v>
      </c>
      <c r="AS78" s="113">
        <v>36</v>
      </c>
      <c r="AT78" s="113"/>
      <c r="AU78" s="161">
        <v>0</v>
      </c>
      <c r="AV78" s="141">
        <f t="shared" si="49"/>
        <v>144</v>
      </c>
      <c r="AW78" s="117"/>
      <c r="AX78" s="117"/>
      <c r="AY78" s="117"/>
      <c r="AZ78" s="117"/>
      <c r="BA78" s="117"/>
      <c r="BB78" s="117"/>
      <c r="BC78" s="117"/>
      <c r="BD78" s="117"/>
      <c r="BE78" s="142"/>
      <c r="BF78" s="57">
        <v>0</v>
      </c>
    </row>
    <row r="79" spans="1:60" ht="18" customHeight="1" thickBot="1">
      <c r="A79" s="276"/>
      <c r="B79" s="160"/>
      <c r="C79" s="160" t="s">
        <v>221</v>
      </c>
      <c r="D79" s="159" t="s">
        <v>17</v>
      </c>
      <c r="E79" s="114"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O79" s="114">
        <v>0</v>
      </c>
      <c r="P79" s="114">
        <v>0</v>
      </c>
      <c r="Q79" s="114">
        <v>0</v>
      </c>
      <c r="R79" s="114">
        <v>0</v>
      </c>
      <c r="S79" s="114">
        <v>0</v>
      </c>
      <c r="T79" s="114">
        <v>0</v>
      </c>
      <c r="U79" s="114">
        <v>0</v>
      </c>
      <c r="V79" s="58">
        <f>SUM(E79:U79)</f>
        <v>0</v>
      </c>
      <c r="W79" s="58"/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3">
        <v>0</v>
      </c>
      <c r="AF79" s="113">
        <v>0</v>
      </c>
      <c r="AG79" s="113">
        <v>0</v>
      </c>
      <c r="AH79" s="113"/>
      <c r="AI79" s="113"/>
      <c r="AJ79" s="113"/>
      <c r="AK79" s="113"/>
      <c r="AL79" s="113"/>
      <c r="AM79" s="113"/>
      <c r="AN79" s="113"/>
      <c r="AO79" s="113"/>
      <c r="AP79" s="114"/>
      <c r="AQ79" s="113"/>
      <c r="AR79" s="113"/>
      <c r="AS79" s="113"/>
      <c r="AT79" s="113">
        <v>36</v>
      </c>
      <c r="AU79" s="161">
        <v>36</v>
      </c>
      <c r="AV79" s="141">
        <f t="shared" si="49"/>
        <v>72</v>
      </c>
      <c r="AW79" s="117"/>
      <c r="AX79" s="117"/>
      <c r="AY79" s="117"/>
      <c r="AZ79" s="117"/>
      <c r="BA79" s="117"/>
      <c r="BB79" s="117"/>
      <c r="BC79" s="117"/>
      <c r="BD79" s="117"/>
      <c r="BE79" s="142"/>
      <c r="BF79" s="57">
        <v>0</v>
      </c>
    </row>
    <row r="80" spans="1:60" ht="0.75" customHeight="1" thickBot="1">
      <c r="A80" s="276"/>
      <c r="B80" s="81"/>
      <c r="C80" s="126"/>
      <c r="D80" s="82" t="s">
        <v>17</v>
      </c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58">
        <f t="shared" si="20"/>
        <v>0</v>
      </c>
      <c r="W80" s="58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>
        <v>0</v>
      </c>
      <c r="AL80" s="84">
        <v>0</v>
      </c>
      <c r="AM80" s="84">
        <v>0</v>
      </c>
      <c r="AN80" s="84">
        <v>0</v>
      </c>
      <c r="AO80" s="84"/>
      <c r="AP80" s="84"/>
      <c r="AQ80" s="84"/>
      <c r="AR80" s="84"/>
      <c r="AS80" s="84"/>
      <c r="AT80" s="113"/>
      <c r="AU80" s="161">
        <f t="shared" si="49"/>
        <v>0</v>
      </c>
      <c r="AV80" s="101">
        <f t="shared" si="49"/>
        <v>0</v>
      </c>
      <c r="AW80" s="88"/>
      <c r="AX80" s="88"/>
      <c r="AY80" s="88"/>
      <c r="AZ80" s="88"/>
      <c r="BA80" s="88"/>
      <c r="BB80" s="88"/>
      <c r="BC80" s="88"/>
      <c r="BD80" s="88"/>
      <c r="BE80" s="89"/>
      <c r="BF80" s="57">
        <v>0</v>
      </c>
    </row>
    <row r="81" spans="1:59" ht="24" customHeight="1" thickBot="1">
      <c r="A81" s="276"/>
      <c r="B81" s="196" t="s">
        <v>35</v>
      </c>
      <c r="C81" s="197"/>
      <c r="D81" s="198"/>
      <c r="E81" s="22">
        <f>E15</f>
        <v>36</v>
      </c>
      <c r="F81" s="22">
        <f t="shared" ref="F81:U81" si="52">F15</f>
        <v>34</v>
      </c>
      <c r="G81" s="22">
        <f t="shared" si="52"/>
        <v>34</v>
      </c>
      <c r="H81" s="22">
        <f t="shared" si="52"/>
        <v>36</v>
      </c>
      <c r="I81" s="22">
        <f t="shared" si="52"/>
        <v>36</v>
      </c>
      <c r="J81" s="22">
        <f t="shared" si="52"/>
        <v>36</v>
      </c>
      <c r="K81" s="22">
        <f t="shared" si="52"/>
        <v>34</v>
      </c>
      <c r="L81" s="22">
        <f t="shared" si="52"/>
        <v>36</v>
      </c>
      <c r="M81" s="22">
        <f t="shared" si="52"/>
        <v>34</v>
      </c>
      <c r="N81" s="22">
        <f t="shared" si="52"/>
        <v>36</v>
      </c>
      <c r="O81" s="22">
        <f t="shared" si="52"/>
        <v>34</v>
      </c>
      <c r="P81" s="22">
        <f t="shared" si="52"/>
        <v>36</v>
      </c>
      <c r="Q81" s="22">
        <f t="shared" si="52"/>
        <v>34</v>
      </c>
      <c r="R81" s="22">
        <f t="shared" si="52"/>
        <v>36</v>
      </c>
      <c r="S81" s="22">
        <f t="shared" si="52"/>
        <v>36</v>
      </c>
      <c r="T81" s="22">
        <f t="shared" si="52"/>
        <v>36</v>
      </c>
      <c r="U81" s="22">
        <f t="shared" si="52"/>
        <v>36</v>
      </c>
      <c r="V81" s="59">
        <f>SUM(E81:K81)+L81+M81+N81+O81+P81+Q81+R81+S81+T81+U81</f>
        <v>600</v>
      </c>
      <c r="W81" s="60"/>
      <c r="X81" s="50">
        <f t="shared" ref="X81:AU81" si="53">X15</f>
        <v>34</v>
      </c>
      <c r="Y81" s="50">
        <f t="shared" si="53"/>
        <v>34</v>
      </c>
      <c r="Z81" s="50">
        <f t="shared" si="53"/>
        <v>32</v>
      </c>
      <c r="AA81" s="50">
        <f t="shared" si="53"/>
        <v>32</v>
      </c>
      <c r="AB81" s="50">
        <f t="shared" si="53"/>
        <v>34</v>
      </c>
      <c r="AC81" s="50">
        <f t="shared" si="53"/>
        <v>36</v>
      </c>
      <c r="AD81" s="50">
        <f t="shared" si="53"/>
        <v>36</v>
      </c>
      <c r="AE81" s="50">
        <f t="shared" si="53"/>
        <v>36</v>
      </c>
      <c r="AF81" s="50">
        <f t="shared" si="53"/>
        <v>36</v>
      </c>
      <c r="AG81" s="50">
        <f t="shared" si="53"/>
        <v>36</v>
      </c>
      <c r="AH81" s="50">
        <f t="shared" si="53"/>
        <v>36</v>
      </c>
      <c r="AI81" s="50">
        <f t="shared" si="53"/>
        <v>36</v>
      </c>
      <c r="AJ81" s="50">
        <f t="shared" si="53"/>
        <v>36</v>
      </c>
      <c r="AK81" s="50">
        <f t="shared" si="53"/>
        <v>36</v>
      </c>
      <c r="AL81" s="50">
        <f t="shared" si="53"/>
        <v>36</v>
      </c>
      <c r="AM81" s="50">
        <f t="shared" si="53"/>
        <v>36</v>
      </c>
      <c r="AN81" s="50">
        <f t="shared" si="53"/>
        <v>36</v>
      </c>
      <c r="AO81" s="50">
        <f t="shared" si="53"/>
        <v>36</v>
      </c>
      <c r="AP81" s="50">
        <f t="shared" si="53"/>
        <v>36</v>
      </c>
      <c r="AQ81" s="50">
        <f t="shared" si="53"/>
        <v>36</v>
      </c>
      <c r="AR81" s="50">
        <f t="shared" si="53"/>
        <v>36</v>
      </c>
      <c r="AS81" s="50">
        <f t="shared" si="53"/>
        <v>36</v>
      </c>
      <c r="AT81" s="50">
        <f t="shared" si="53"/>
        <v>36</v>
      </c>
      <c r="AU81" s="59">
        <f t="shared" si="53"/>
        <v>36</v>
      </c>
      <c r="AV81" s="59">
        <f>SUM(AE81:AK81)+AL81+AM81+AN81+AO81+AP81+AQ81+AR81+AS81+AT81+AU81+AD81+AC81+AB81+AA81+Z81+Y81+X81</f>
        <v>850</v>
      </c>
      <c r="AW81" s="61"/>
      <c r="AX81" s="61"/>
      <c r="AY81" s="61"/>
      <c r="AZ81" s="61"/>
      <c r="BA81" s="61"/>
      <c r="BB81" s="61"/>
      <c r="BC81" s="61"/>
      <c r="BD81" s="61"/>
      <c r="BE81" s="62"/>
      <c r="BF81" s="63">
        <v>0</v>
      </c>
    </row>
    <row r="82" spans="1:59" ht="22.5" customHeight="1" thickBot="1">
      <c r="A82" s="276"/>
      <c r="B82" s="193" t="s">
        <v>19</v>
      </c>
      <c r="C82" s="194"/>
      <c r="D82" s="195"/>
      <c r="E82" s="22">
        <f>E16</f>
        <v>0</v>
      </c>
      <c r="F82" s="22">
        <f t="shared" ref="F82:U82" si="54">F16</f>
        <v>2</v>
      </c>
      <c r="G82" s="22">
        <f t="shared" si="54"/>
        <v>2</v>
      </c>
      <c r="H82" s="22">
        <f t="shared" si="54"/>
        <v>0</v>
      </c>
      <c r="I82" s="22">
        <f t="shared" si="54"/>
        <v>0</v>
      </c>
      <c r="J82" s="22">
        <f t="shared" si="54"/>
        <v>0</v>
      </c>
      <c r="K82" s="22">
        <f t="shared" si="54"/>
        <v>2</v>
      </c>
      <c r="L82" s="22">
        <f t="shared" si="54"/>
        <v>0</v>
      </c>
      <c r="M82" s="22">
        <f t="shared" si="54"/>
        <v>2</v>
      </c>
      <c r="N82" s="22">
        <f t="shared" si="54"/>
        <v>0</v>
      </c>
      <c r="O82" s="22">
        <f t="shared" si="54"/>
        <v>2</v>
      </c>
      <c r="P82" s="22">
        <f t="shared" si="54"/>
        <v>0</v>
      </c>
      <c r="Q82" s="22">
        <f t="shared" si="54"/>
        <v>2</v>
      </c>
      <c r="R82" s="22">
        <f t="shared" si="54"/>
        <v>0</v>
      </c>
      <c r="S82" s="22">
        <f t="shared" si="54"/>
        <v>0</v>
      </c>
      <c r="T82" s="22">
        <f t="shared" si="54"/>
        <v>0</v>
      </c>
      <c r="U82" s="22">
        <f t="shared" si="54"/>
        <v>0</v>
      </c>
      <c r="V82" s="59">
        <f>SUM(E82:K82)+L82+M82+N82+O82+P82+Q82+R82+S82+T82+U82</f>
        <v>12</v>
      </c>
      <c r="W82" s="64"/>
      <c r="X82" s="50">
        <f t="shared" ref="X82:AU82" si="55">X16</f>
        <v>2</v>
      </c>
      <c r="Y82" s="50">
        <f t="shared" si="55"/>
        <v>2</v>
      </c>
      <c r="Z82" s="50">
        <f t="shared" si="55"/>
        <v>4</v>
      </c>
      <c r="AA82" s="50">
        <f t="shared" si="55"/>
        <v>4</v>
      </c>
      <c r="AB82" s="50">
        <f t="shared" si="55"/>
        <v>2</v>
      </c>
      <c r="AC82" s="50">
        <f t="shared" si="55"/>
        <v>0</v>
      </c>
      <c r="AD82" s="50">
        <f t="shared" si="55"/>
        <v>0</v>
      </c>
      <c r="AE82" s="50">
        <f t="shared" si="55"/>
        <v>0</v>
      </c>
      <c r="AF82" s="50">
        <f t="shared" si="55"/>
        <v>0</v>
      </c>
      <c r="AG82" s="50">
        <f t="shared" si="55"/>
        <v>0</v>
      </c>
      <c r="AH82" s="50">
        <f t="shared" si="55"/>
        <v>0</v>
      </c>
      <c r="AI82" s="50">
        <f t="shared" si="55"/>
        <v>0</v>
      </c>
      <c r="AJ82" s="50">
        <f t="shared" si="55"/>
        <v>0</v>
      </c>
      <c r="AK82" s="50">
        <f t="shared" si="55"/>
        <v>0</v>
      </c>
      <c r="AL82" s="50">
        <f t="shared" si="55"/>
        <v>0</v>
      </c>
      <c r="AM82" s="50">
        <f t="shared" si="55"/>
        <v>0</v>
      </c>
      <c r="AN82" s="50">
        <f t="shared" si="55"/>
        <v>0</v>
      </c>
      <c r="AO82" s="50">
        <f t="shared" si="55"/>
        <v>0</v>
      </c>
      <c r="AP82" s="50">
        <f t="shared" si="55"/>
        <v>0</v>
      </c>
      <c r="AQ82" s="50">
        <f t="shared" si="55"/>
        <v>0</v>
      </c>
      <c r="AR82" s="50">
        <f t="shared" si="55"/>
        <v>0</v>
      </c>
      <c r="AS82" s="50">
        <f t="shared" si="55"/>
        <v>0</v>
      </c>
      <c r="AT82" s="50">
        <f t="shared" si="55"/>
        <v>0</v>
      </c>
      <c r="AU82" s="59">
        <f t="shared" si="55"/>
        <v>0</v>
      </c>
      <c r="AV82" s="59">
        <f>SUM(AE82:AK82)+AL82+AM82+AN82+AO82+AP82+AQ82+AR82+AS82+AT82+AU82+AD82+AC82+AB82+AA82+Z82+Y82+X82</f>
        <v>14</v>
      </c>
      <c r="AW82" s="61"/>
      <c r="AX82" s="61"/>
      <c r="AY82" s="61"/>
      <c r="AZ82" s="61"/>
      <c r="BA82" s="61"/>
      <c r="BB82" s="61"/>
      <c r="BC82" s="61"/>
      <c r="BD82" s="61"/>
      <c r="BE82" s="62"/>
      <c r="BF82" s="63">
        <v>0</v>
      </c>
    </row>
    <row r="83" spans="1:59" ht="18" customHeight="1" thickBot="1">
      <c r="A83" s="276"/>
      <c r="B83" s="193" t="s">
        <v>20</v>
      </c>
      <c r="C83" s="194"/>
      <c r="D83" s="195"/>
      <c r="E83" s="23">
        <f>E81+E82</f>
        <v>36</v>
      </c>
      <c r="F83" s="23">
        <f t="shared" ref="F83:U83" si="56">F81+F82</f>
        <v>36</v>
      </c>
      <c r="G83" s="23">
        <f t="shared" si="56"/>
        <v>36</v>
      </c>
      <c r="H83" s="23">
        <f t="shared" si="56"/>
        <v>36</v>
      </c>
      <c r="I83" s="23">
        <f t="shared" si="56"/>
        <v>36</v>
      </c>
      <c r="J83" s="23">
        <f t="shared" si="56"/>
        <v>36</v>
      </c>
      <c r="K83" s="23">
        <f t="shared" si="56"/>
        <v>36</v>
      </c>
      <c r="L83" s="23">
        <f t="shared" si="56"/>
        <v>36</v>
      </c>
      <c r="M83" s="23">
        <f t="shared" si="56"/>
        <v>36</v>
      </c>
      <c r="N83" s="23">
        <f t="shared" si="56"/>
        <v>36</v>
      </c>
      <c r="O83" s="23">
        <f t="shared" si="56"/>
        <v>36</v>
      </c>
      <c r="P83" s="65">
        <f t="shared" si="56"/>
        <v>36</v>
      </c>
      <c r="Q83" s="65">
        <f t="shared" si="56"/>
        <v>36</v>
      </c>
      <c r="R83" s="65">
        <f t="shared" si="56"/>
        <v>36</v>
      </c>
      <c r="S83" s="65">
        <f t="shared" si="56"/>
        <v>36</v>
      </c>
      <c r="T83" s="65">
        <f t="shared" si="56"/>
        <v>36</v>
      </c>
      <c r="U83" s="65">
        <f t="shared" si="56"/>
        <v>36</v>
      </c>
      <c r="V83" s="59">
        <f>SUM(E83:K83)+L83+M83+N83+O83+P83+Q83+R83+S83+T83+U83</f>
        <v>612</v>
      </c>
      <c r="W83" s="64"/>
      <c r="X83" s="51">
        <f>X81+X82</f>
        <v>36</v>
      </c>
      <c r="Y83" s="51">
        <f t="shared" ref="Y83:AU83" si="57">Y81+Y82</f>
        <v>36</v>
      </c>
      <c r="Z83" s="51">
        <f t="shared" si="57"/>
        <v>36</v>
      </c>
      <c r="AA83" s="51">
        <f t="shared" si="57"/>
        <v>36</v>
      </c>
      <c r="AB83" s="51">
        <f t="shared" si="57"/>
        <v>36</v>
      </c>
      <c r="AC83" s="51">
        <f t="shared" si="57"/>
        <v>36</v>
      </c>
      <c r="AD83" s="51">
        <f t="shared" si="57"/>
        <v>36</v>
      </c>
      <c r="AE83" s="51">
        <f t="shared" si="57"/>
        <v>36</v>
      </c>
      <c r="AF83" s="51">
        <f t="shared" si="57"/>
        <v>36</v>
      </c>
      <c r="AG83" s="51">
        <f t="shared" si="57"/>
        <v>36</v>
      </c>
      <c r="AH83" s="51">
        <f t="shared" si="57"/>
        <v>36</v>
      </c>
      <c r="AI83" s="51">
        <f t="shared" si="57"/>
        <v>36</v>
      </c>
      <c r="AJ83" s="51">
        <f t="shared" si="57"/>
        <v>36</v>
      </c>
      <c r="AK83" s="51">
        <f t="shared" si="57"/>
        <v>36</v>
      </c>
      <c r="AL83" s="51">
        <f t="shared" si="57"/>
        <v>36</v>
      </c>
      <c r="AM83" s="51">
        <f t="shared" si="57"/>
        <v>36</v>
      </c>
      <c r="AN83" s="51">
        <f t="shared" si="57"/>
        <v>36</v>
      </c>
      <c r="AO83" s="51">
        <f t="shared" si="57"/>
        <v>36</v>
      </c>
      <c r="AP83" s="51">
        <f t="shared" si="57"/>
        <v>36</v>
      </c>
      <c r="AQ83" s="51">
        <f t="shared" si="57"/>
        <v>36</v>
      </c>
      <c r="AR83" s="51">
        <f t="shared" si="57"/>
        <v>36</v>
      </c>
      <c r="AS83" s="51">
        <f t="shared" si="57"/>
        <v>36</v>
      </c>
      <c r="AT83" s="51">
        <f t="shared" si="57"/>
        <v>36</v>
      </c>
      <c r="AU83" s="51">
        <f t="shared" si="57"/>
        <v>36</v>
      </c>
      <c r="AV83" s="59">
        <f>SUM(AE83:AK83)+AL83+AM83+AN83+AO83+AP83+AQ83+AR83+AS83+AT83+AU83+AD83+AC83+AB83+AA83+Z83+Y83+X83</f>
        <v>864</v>
      </c>
      <c r="AW83" s="66"/>
      <c r="AX83" s="66"/>
      <c r="AY83" s="66"/>
      <c r="AZ83" s="66"/>
      <c r="BA83" s="66"/>
      <c r="BB83" s="66"/>
      <c r="BC83" s="66"/>
      <c r="BD83" s="66"/>
      <c r="BE83" s="67"/>
      <c r="BF83" s="63">
        <v>0</v>
      </c>
    </row>
    <row r="84" spans="1:59"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</row>
    <row r="85" spans="1:59" ht="15.75" thickBot="1"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</row>
    <row r="86" spans="1:59" ht="15.75" thickBot="1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1">
        <f t="shared" ref="AO86" si="58">AO84+AO85</f>
        <v>0</v>
      </c>
      <c r="AP86" s="53"/>
      <c r="AQ86" s="53"/>
      <c r="AR86" s="53"/>
      <c r="AS86" s="53"/>
      <c r="AT86" s="53"/>
      <c r="AU86" s="27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28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53"/>
      <c r="O89" s="53"/>
      <c r="P89" s="53"/>
      <c r="Q89" s="53"/>
      <c r="R89" s="53"/>
      <c r="S89" s="53"/>
      <c r="T89" s="53"/>
      <c r="U89" s="53"/>
      <c r="V89" s="56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29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1:59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1:59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:59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</row>
    <row r="104" spans="1:59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</row>
    <row r="105" spans="1:59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</row>
    <row r="106" spans="1:59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</row>
    <row r="107" spans="1:59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</row>
    <row r="108" spans="1:59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</row>
    <row r="109" spans="1:59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</row>
    <row r="110" spans="1:59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1:59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1:59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</row>
    <row r="114" spans="1:59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</row>
    <row r="115" spans="1:59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</row>
    <row r="116" spans="1:59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1:59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1:59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</row>
    <row r="119" spans="1:59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1:59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</row>
    <row r="121" spans="1:59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</row>
    <row r="122" spans="1:59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1:59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</row>
    <row r="124" spans="1:59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</row>
    <row r="125" spans="1:59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1:59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1:59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</row>
    <row r="128" spans="1:59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1:59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1:59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</row>
    <row r="131" spans="1:59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</row>
    <row r="132" spans="1:59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:59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</row>
    <row r="134" spans="1:59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1:59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:59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</row>
    <row r="137" spans="1:59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</row>
    <row r="138" spans="1:59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59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1:59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59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:59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1:59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1:59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:59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1:59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1:59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59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:59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59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1:59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1:59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1:59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59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spans="1:59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  <row r="157" spans="1:59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59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59">
      <c r="A160" s="13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>
      <c r="A161" s="13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1:59">
      <c r="A162" s="13"/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  <row r="163" spans="1:59">
      <c r="A163" s="13"/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</row>
    <row r="164" spans="1:59">
      <c r="A164" s="13"/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</row>
    <row r="165" spans="1:59">
      <c r="A165" s="13"/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</row>
    <row r="166" spans="1:59">
      <c r="A166" s="13"/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</row>
    <row r="167" spans="1:59">
      <c r="A167" s="13"/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</row>
    <row r="168" spans="1:59">
      <c r="A168" s="13"/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</row>
    <row r="169" spans="1:59">
      <c r="A169" s="13"/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</row>
    <row r="170" spans="1:59">
      <c r="A170" s="13"/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</row>
    <row r="171" spans="1:59">
      <c r="A171" s="13"/>
      <c r="B171" s="13"/>
      <c r="C171" s="13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</row>
    <row r="172" spans="1:59">
      <c r="A172" s="13"/>
      <c r="B172" s="13"/>
      <c r="C172" s="13"/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</row>
    <row r="173" spans="1:59">
      <c r="A173" s="13"/>
      <c r="B173" s="13"/>
      <c r="C173" s="13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</row>
    <row r="174" spans="1:59">
      <c r="A174" s="13"/>
      <c r="B174" s="13"/>
      <c r="C174" s="13"/>
      <c r="D174" s="13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</row>
    <row r="175" spans="1:59">
      <c r="A175" s="13"/>
      <c r="B175" s="13"/>
      <c r="C175" s="13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</row>
    <row r="176" spans="1:59">
      <c r="A176" s="13"/>
      <c r="B176" s="13"/>
      <c r="C176" s="13"/>
      <c r="D176" s="13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</row>
    <row r="177" spans="1:59">
      <c r="A177" s="13"/>
      <c r="B177" s="13"/>
      <c r="C177" s="13"/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</row>
    <row r="178" spans="1:59">
      <c r="A178" s="13"/>
      <c r="B178" s="13"/>
      <c r="C178" s="13"/>
      <c r="D178" s="13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</row>
    <row r="179" spans="1:59">
      <c r="A179" s="13"/>
      <c r="B179" s="13"/>
      <c r="C179" s="13"/>
      <c r="D179" s="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</row>
    <row r="180" spans="1:59">
      <c r="A180" s="13"/>
      <c r="B180" s="13"/>
      <c r="C180" s="13"/>
      <c r="D180" s="13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</row>
    <row r="181" spans="1:59">
      <c r="A181" s="13"/>
      <c r="B181" s="13"/>
      <c r="C181" s="13"/>
      <c r="D181" s="13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</row>
  </sheetData>
  <mergeCells count="87">
    <mergeCell ref="B63:B64"/>
    <mergeCell ref="C63:C64"/>
    <mergeCell ref="B70:B71"/>
    <mergeCell ref="C70:C71"/>
    <mergeCell ref="B72:B73"/>
    <mergeCell ref="C72:C73"/>
    <mergeCell ref="B65:B66"/>
    <mergeCell ref="C65:C66"/>
    <mergeCell ref="A15:A83"/>
    <mergeCell ref="B15:B16"/>
    <mergeCell ref="C15:C16"/>
    <mergeCell ref="B17:B18"/>
    <mergeCell ref="W9:AC9"/>
    <mergeCell ref="A10:A14"/>
    <mergeCell ref="B10:B14"/>
    <mergeCell ref="E11:BE11"/>
    <mergeCell ref="E13:BE13"/>
    <mergeCell ref="AS10:AU10"/>
    <mergeCell ref="F10:H10"/>
    <mergeCell ref="J10:M10"/>
    <mergeCell ref="O10:Q10"/>
    <mergeCell ref="AW10:AZ10"/>
    <mergeCell ref="B81:D81"/>
    <mergeCell ref="C49:C50"/>
    <mergeCell ref="BB10:BD10"/>
    <mergeCell ref="AB10:AD10"/>
    <mergeCell ref="AF10:AH10"/>
    <mergeCell ref="AJ10:AM10"/>
    <mergeCell ref="AO10:AQ10"/>
    <mergeCell ref="AO1:AY1"/>
    <mergeCell ref="AO4:BE4"/>
    <mergeCell ref="I5:AI5"/>
    <mergeCell ref="A6:BF6"/>
    <mergeCell ref="B7:BC7"/>
    <mergeCell ref="AN2:AZ2"/>
    <mergeCell ref="AN3:BE3"/>
    <mergeCell ref="B83:D83"/>
    <mergeCell ref="B82:D82"/>
    <mergeCell ref="AN8:AZ8"/>
    <mergeCell ref="P8:AH8"/>
    <mergeCell ref="S10:U10"/>
    <mergeCell ref="Y10:Z10"/>
    <mergeCell ref="B39:B40"/>
    <mergeCell ref="C39:C40"/>
    <mergeCell ref="B41:B42"/>
    <mergeCell ref="C41:C42"/>
    <mergeCell ref="B59:B60"/>
    <mergeCell ref="C59:C60"/>
    <mergeCell ref="B43:B44"/>
    <mergeCell ref="C43:C44"/>
    <mergeCell ref="B31:B32"/>
    <mergeCell ref="C31:C32"/>
    <mergeCell ref="C45:C46"/>
    <mergeCell ref="B57:B58"/>
    <mergeCell ref="C57:C58"/>
    <mergeCell ref="B49:B50"/>
    <mergeCell ref="B53:B54"/>
    <mergeCell ref="B61:B62"/>
    <mergeCell ref="C61:C62"/>
    <mergeCell ref="B55:B56"/>
    <mergeCell ref="C55:C56"/>
    <mergeCell ref="B47:B48"/>
    <mergeCell ref="C47:C48"/>
    <mergeCell ref="C53:C54"/>
    <mergeCell ref="B37:B38"/>
    <mergeCell ref="C37:C38"/>
    <mergeCell ref="B19:B20"/>
    <mergeCell ref="C19:C20"/>
    <mergeCell ref="B25:B26"/>
    <mergeCell ref="C25:C26"/>
    <mergeCell ref="B29:B30"/>
    <mergeCell ref="C29:C30"/>
    <mergeCell ref="B27:B28"/>
    <mergeCell ref="C27:C28"/>
    <mergeCell ref="B33:B34"/>
    <mergeCell ref="C33:C34"/>
    <mergeCell ref="B35:B36"/>
    <mergeCell ref="C35:C36"/>
    <mergeCell ref="B45:B46"/>
    <mergeCell ref="B9:H9"/>
    <mergeCell ref="B23:B24"/>
    <mergeCell ref="C23:C24"/>
    <mergeCell ref="C10:C14"/>
    <mergeCell ref="D10:D14"/>
    <mergeCell ref="C17:C18"/>
    <mergeCell ref="B21:B22"/>
    <mergeCell ref="C21:C22"/>
  </mergeCells>
  <hyperlinks>
    <hyperlink ref="BG10" location="_ftn1" display="_ftn1"/>
  </hyperlinks>
  <pageMargins left="0.25" right="0.25" top="0.75" bottom="0.75" header="0.3" footer="0.3"/>
  <pageSetup paperSize="9" scale="50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T6eMrJtYSm5gVZ/cUwoPROITT6bYR1TXzdV56BbLjxE=</DigestValue>
    </Reference>
    <Reference Type="http://www.w3.org/2000/09/xmldsig#Object" URI="#idOfficeObject">
      <DigestMethod Algorithm="urn:ietf:params:xml:ns:cpxmlsec:algorithms:gostr34112012-256"/>
      <DigestValue>L4Tt4WJgW8/5IDsl7f16eaCOnRduXk3QgwQUUl21qiY=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EM+leVMM2a1vgNp3zfDIIJboBlEoghiQaKBoO/CPJu8=</DigestValue>
    </Reference>
  </SignedInfo>
  <SignatureValue>7Y9P3jlTwDkd5On0HIaLXfKV7szVsGmZ7i2PsI6lD5ORcu3L4GAqv73m8ZFd+nMV
rC6DzgXQRFRblwlLuXrD6A==</SignatureValue>
  <KeyInfo>
    <X509Data>
      <X509Certificate>MIIJTzCCCPygAwIBAgIQet3DPizx92iFcCTXZXsQmTAKBggqhQMHAQEDAjCCAVcx
IDAeBgkqhkiG9w0BCQEWEXVjX2ZrQHJvc2them5hLnJ1MRgwFgYDVQQIDA83NyDQ
nNC+0YHQutCy0LAxFTATBgUqhQNkBBIKNzcxMDU2ODc2MDEYMBYGBSqFA2QBEg0x
MDQ3Nzk3MDE5ODMwMWAwXgYDVQQJDFfQkdC+0LvRjNGI0L7QuSDQl9C70LDRgtC+
0YPRgdGC0LjQvdGB0LrQuNC5INC/0LXRgNC10YPQu9C+0LosINC0LiA2LCDRgdGC
0YDQvtC10L3QuNC1IDExGTAXBgNVBAcMENCzLiDQnNC+0YHQutCy0LAxCzAJBgNV
BAYTAlJVMS4wLAYDVQQKDCXQmtCw0LfQvdCw0YfQtdC50YHRgtCy0L4g0KDQvtGB
0YHQuNC4MS4wLAYDVQQDDCXQmtCw0LfQvdCw0YfQtdC50YHRgtCy0L4g0KDQvtGB
0YHQuNC4MB4XDTIyMDQxODE0MTEwMFoXDTIzMDcxMjE0MTEwMFowggJsMQswCQYD
VQQGEwJSVTEsMCoGA1UECAwj0KDQvtGB0YLQvtCy0YHQutCw0Y8g0L7QsdC70LDR
gdGC0YwxIzAhBgNVBAcMGtCg0L7RgdGC0L7Qsi3QvdCwLdCU0L7QvdGDMRkwFwYD
VQQMDBDQlNC40YDQtdC60YLQvtGAMYIBEDCCAQwGA1UECgyCAQPQk9Ce0KHQo9CU
0JDQoNCh0KLQktCV0J3QndCe0JUg0JHQrtCU0JbQldCi0J3QntCVINCf0KDQntCk
0JXQodCh0JjQntCd0JDQm9Cs0J3QntCVINCe0JHQoNCQ0JfQntCS0JDQotCV0JvQ
rNCd0J7QlSDQo9Cn0KDQldCW0JTQldCd0JjQlSDQoNCe0KHQotCe0JLQodCa0J7Q
mSDQntCR0JvQkNCh0KLQmCAi0KDQntCh0KLQntCS0KHQmtCY0Jkt0J3QkC3QlNCe
0J3QoyDQmtCe0JvQm9CV0JTQliDQodCS0K/Ql9CYINCYINCY0J3QpNCe0KDQnNCQ
0KLQmNCa0JgiMRYwFAYFKoUDZAMSCzE0NTU2MTkwMjY4MRowGAYIKoUDA4EDAQES
DDYxNjUxMzQ1ODYyNTEjMCEGCSqGSIb3DQEJARYUa29ibGlrb3ZAYWRtLnJrc2ku
cnUxKjAoBgNVBCoMIdCh0LXRgNCz0LXQuSDQndC40LrQvtC70LDQtdCy0LjRhzEZ
MBcGA1UEBAwQ0JPQvtGA0LHRg9C90L7QsjE7MDkGA1UEAwwy0JPQvtGA0LHRg9C9
0L7QsiDQodC10YDQs9C10Lkg0J3QuNC60L7Qu9Cw0LXQstC40YcwZjAfBggqhQMH
AQEBATATBgcqhQMCAiQABggqhQMHAQECAgNDAARAAlzlHsE3zfRx2FIjKyupKlwk
2HYplqjnxQn7Cx+M14Zpm+qIycTTUmDCWcuauJmlsEuRHWr6YmuMkcSMi/lyeaOC
BIIwggR+MA4GA1UdDwEB/wQEAwID+DATBgNVHSUEDDAKBggrBgEFBQcDAjATBgNV
HSAEDDAKMAgGBiqFA2RxATAMBgUqhQNkcgQDAgEBMCwGBSqFA2RvBCMMIdCa0YDQ
uNC/0YLQvtCf0YDQviBDU1AgKDQuMC45OTYzKTCCAYkGBSqFA2RwBIIBfjCCAXoM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ZmsubG9jYWwvY3JsL3VjZmtfMjAyMi5jcnQwHQYDVR0OBBYEFKYOGmkwnx8wyzN/
k1k/EVTnTtmZMIIBdwYDVR0jBIIBbjCCAWqAFB2AJtKJYucEgY8eSuircpJ2Ld09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AAAF9jAKBggqhQMHAQEDAgNBAItYvxFJdGoSJFoxNVNO3MRZ2bYk0rPKLQf5PUUo
rN2gX4QxflSaIs0UmjvGZwNHRWlnTMzctmgZwezhRUpnyaY=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uSorb52skbWyeZyIauZ0sxHRMVc=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Z7VH/3oe1x1d+QJIrLyWyYJSnDM=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Z7VH/3oe1x1d+QJIrLyWyYJSnDM=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Z7VH/3oe1x1d+QJIrLyWyYJSnDM=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Z7VH/3oe1x1d+QJIrLyWyYJSnDM=</DigestValue>
      </Reference>
      <Reference URI="/xl/sharedStrings.xml?ContentType=application/vnd.openxmlformats-officedocument.spreadsheetml.sharedStrings+xml">
        <DigestMethod Algorithm="http://www.w3.org/2000/09/xmldsig#sha1"/>
        <DigestValue>mjPjZIAIGFetd6WRtzPPrP2FHE0=</DigestValue>
      </Reference>
      <Reference URI="/xl/styles.xml?ContentType=application/vnd.openxmlformats-officedocument.spreadsheetml.styles+xml">
        <DigestMethod Algorithm="http://www.w3.org/2000/09/xmldsig#sha1"/>
        <DigestValue>os3qqvlsQ5TBHw4MXJGQ4/KF5gg=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Y9whJXG7CX+BJ+GBYkMLbbJmaAk=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GE+cHxMOtX4CnpO1y3G7Q+FYbJE=</DigestValue>
      </Reference>
      <Reference URI="/xl/worksheets/sheet2.xml?ContentType=application/vnd.openxmlformats-officedocument.spreadsheetml.worksheet+xml">
        <DigestMethod Algorithm="http://www.w3.org/2000/09/xmldsig#sha1"/>
        <DigestValue>flosh8YN9WtpOuLTonqYvxHSNpQ=</DigestValue>
      </Reference>
      <Reference URI="/xl/worksheets/sheet3.xml?ContentType=application/vnd.openxmlformats-officedocument.spreadsheetml.worksheet+xml">
        <DigestMethod Algorithm="http://www.w3.org/2000/09/xmldsig#sha1"/>
        <DigestValue>a0R0+3zY5rsq4y4CVbQGdgNCK8E=</DigestValue>
      </Reference>
      <Reference URI="/xl/worksheets/sheet4.xml?ContentType=application/vnd.openxmlformats-officedocument.spreadsheetml.worksheet+xml">
        <DigestMethod Algorithm="http://www.w3.org/2000/09/xmldsig#sha1"/>
        <DigestValue>0+LQxPWdnPoTU4JLDTCTl0y5nfA=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2022-06-06T12:45:02Z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16.0.15225/23</OfficeVersion>
          <ApplicationVersion>16.0.15225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2022-06-06T12:45:02Z</xd:SigningTime>
          <xd:SigningCertificate>
            <xd:Cert>
              <xd:CertDigest>
                <DigestMethod Algorithm="http://www.w3.org/2000/09/xmldsig#sha1"/>
                <DigestValue>gk6RWUfDmUb5uQrd0IFuq7X4+1A=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OID.1.2.643.100.4=7710568760, S=77 Москва, E=uc_fk@roskazna.ru</X509IssuerName>
                <X509SerialNumber>163317273087424581267555488391816220825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курс набор 2021 г.</vt:lpstr>
      <vt:lpstr>2 курс набор 2021 г.</vt:lpstr>
      <vt:lpstr>3 курс набор 2021 г  </vt:lpstr>
      <vt:lpstr>4 курс набор 2021 г </vt:lpstr>
      <vt:lpstr>'1 курс набор 2021 г.'!_ftnref1</vt:lpstr>
      <vt:lpstr>'2 курс набор 2021 г.'!_ftnref1</vt:lpstr>
      <vt:lpstr>'3 курс набор 2021 г  '!_ftnref1</vt:lpstr>
      <vt:lpstr>'4 курс набор 2021 г '!_ftnref1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2021-02-13T09:43:01Z</cp:lastPrinted>
  <dcterms:created xsi:type="dcterms:W3CDTF">2011-05-13T04:08:18Z</dcterms:created>
  <dcterms:modified xsi:type="dcterms:W3CDTF">2022-06-06T10:54:14Z</dcterms:modified>
</cp:coreProperties>
</file>